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 001 Naklady" sheetId="12" r:id="rId4"/>
    <sheet name="SO01  0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'00 001 Naklady'!$1:$7</definedName>
    <definedName name="_xlnm.Print_Titles" localSheetId="4">'SO01 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'00 001 Naklady'!$A$1:$W$21</definedName>
    <definedName name="_xlnm.Print_Area" localSheetId="4">'SO01  001 Pol'!$A$1:$W$366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360" i="13"/>
  <c r="BA331" i="13"/>
  <c r="BA325" i="13"/>
  <c r="BA262" i="13"/>
  <c r="BA152" i="13"/>
  <c r="BA80" i="13"/>
  <c r="BA61" i="13"/>
  <c r="BA56" i="13"/>
  <c r="BA53" i="13"/>
  <c r="BA48" i="13"/>
  <c r="BA45" i="13"/>
  <c r="BA43" i="13"/>
  <c r="BA41" i="13"/>
  <c r="BA37" i="13"/>
  <c r="BA30" i="13"/>
  <c r="BA24" i="13"/>
  <c r="BA22" i="13"/>
  <c r="BA20" i="13"/>
  <c r="BA18" i="13"/>
  <c r="BA13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O8" i="13" s="1"/>
  <c r="Q12" i="13"/>
  <c r="V12" i="13"/>
  <c r="G15" i="13"/>
  <c r="M15" i="13" s="1"/>
  <c r="I15" i="13"/>
  <c r="K15" i="13"/>
  <c r="O15" i="13"/>
  <c r="Q15" i="13"/>
  <c r="V15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V19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6" i="13"/>
  <c r="I26" i="13"/>
  <c r="K26" i="13"/>
  <c r="M26" i="13"/>
  <c r="O26" i="13"/>
  <c r="Q26" i="13"/>
  <c r="V26" i="13"/>
  <c r="G29" i="13"/>
  <c r="I29" i="13"/>
  <c r="K29" i="13"/>
  <c r="M29" i="13"/>
  <c r="O29" i="13"/>
  <c r="Q29" i="13"/>
  <c r="V29" i="13"/>
  <c r="G32" i="13"/>
  <c r="M32" i="13" s="1"/>
  <c r="I32" i="13"/>
  <c r="K32" i="13"/>
  <c r="O32" i="13"/>
  <c r="Q32" i="13"/>
  <c r="V32" i="13"/>
  <c r="G36" i="13"/>
  <c r="I36" i="13"/>
  <c r="K36" i="13"/>
  <c r="M36" i="13"/>
  <c r="O36" i="13"/>
  <c r="Q36" i="13"/>
  <c r="V36" i="13"/>
  <c r="G40" i="13"/>
  <c r="I40" i="13"/>
  <c r="K40" i="13"/>
  <c r="M40" i="13"/>
  <c r="O40" i="13"/>
  <c r="Q40" i="13"/>
  <c r="V40" i="13"/>
  <c r="G42" i="13"/>
  <c r="I42" i="13"/>
  <c r="K42" i="13"/>
  <c r="M42" i="13"/>
  <c r="O42" i="13"/>
  <c r="Q42" i="13"/>
  <c r="V42" i="13"/>
  <c r="G44" i="13"/>
  <c r="M44" i="13" s="1"/>
  <c r="I44" i="13"/>
  <c r="K44" i="13"/>
  <c r="O44" i="13"/>
  <c r="Q44" i="13"/>
  <c r="V44" i="13"/>
  <c r="G47" i="13"/>
  <c r="I47" i="13"/>
  <c r="K47" i="13"/>
  <c r="M47" i="13"/>
  <c r="O47" i="13"/>
  <c r="Q47" i="13"/>
  <c r="V47" i="13"/>
  <c r="G52" i="13"/>
  <c r="I52" i="13"/>
  <c r="K52" i="13"/>
  <c r="M52" i="13"/>
  <c r="O52" i="13"/>
  <c r="Q52" i="13"/>
  <c r="V52" i="13"/>
  <c r="G55" i="13"/>
  <c r="I55" i="13"/>
  <c r="K55" i="13"/>
  <c r="M55" i="13"/>
  <c r="O55" i="13"/>
  <c r="Q55" i="13"/>
  <c r="V55" i="13"/>
  <c r="G60" i="13"/>
  <c r="M60" i="13" s="1"/>
  <c r="I60" i="13"/>
  <c r="K60" i="13"/>
  <c r="O60" i="13"/>
  <c r="Q60" i="13"/>
  <c r="V60" i="13"/>
  <c r="G79" i="13"/>
  <c r="I79" i="13"/>
  <c r="K79" i="13"/>
  <c r="M79" i="13"/>
  <c r="O79" i="13"/>
  <c r="Q79" i="13"/>
  <c r="V79" i="13"/>
  <c r="G82" i="13"/>
  <c r="M82" i="13" s="1"/>
  <c r="I82" i="13"/>
  <c r="K82" i="13"/>
  <c r="O82" i="13"/>
  <c r="Q82" i="13"/>
  <c r="V82" i="13"/>
  <c r="G85" i="13"/>
  <c r="I85" i="13"/>
  <c r="K85" i="13"/>
  <c r="M85" i="13"/>
  <c r="O85" i="13"/>
  <c r="Q85" i="13"/>
  <c r="V85" i="13"/>
  <c r="G103" i="13"/>
  <c r="M103" i="13" s="1"/>
  <c r="I103" i="13"/>
  <c r="K103" i="13"/>
  <c r="O103" i="13"/>
  <c r="Q103" i="13"/>
  <c r="V103" i="13"/>
  <c r="G106" i="13"/>
  <c r="I106" i="13"/>
  <c r="K106" i="13"/>
  <c r="M106" i="13"/>
  <c r="O106" i="13"/>
  <c r="Q106" i="13"/>
  <c r="V106" i="13"/>
  <c r="G108" i="13"/>
  <c r="M108" i="13" s="1"/>
  <c r="I108" i="13"/>
  <c r="K108" i="13"/>
  <c r="O108" i="13"/>
  <c r="Q108" i="13"/>
  <c r="V108" i="13"/>
  <c r="G110" i="13"/>
  <c r="I110" i="13"/>
  <c r="K110" i="13"/>
  <c r="M110" i="13"/>
  <c r="O110" i="13"/>
  <c r="Q110" i="13"/>
  <c r="V110" i="13"/>
  <c r="G114" i="13"/>
  <c r="M114" i="13" s="1"/>
  <c r="I114" i="13"/>
  <c r="K114" i="13"/>
  <c r="O114" i="13"/>
  <c r="Q114" i="13"/>
  <c r="V114" i="13"/>
  <c r="G119" i="13"/>
  <c r="I119" i="13"/>
  <c r="K119" i="13"/>
  <c r="M119" i="13"/>
  <c r="O119" i="13"/>
  <c r="Q119" i="13"/>
  <c r="V119" i="13"/>
  <c r="G121" i="13"/>
  <c r="M121" i="13" s="1"/>
  <c r="I121" i="13"/>
  <c r="K121" i="13"/>
  <c r="O121" i="13"/>
  <c r="Q121" i="13"/>
  <c r="V121" i="13"/>
  <c r="G133" i="13"/>
  <c r="I133" i="13"/>
  <c r="K133" i="13"/>
  <c r="M133" i="13"/>
  <c r="O133" i="13"/>
  <c r="Q133" i="13"/>
  <c r="V133" i="13"/>
  <c r="G137" i="13"/>
  <c r="M137" i="13" s="1"/>
  <c r="I137" i="13"/>
  <c r="K137" i="13"/>
  <c r="O137" i="13"/>
  <c r="Q137" i="13"/>
  <c r="V137" i="13"/>
  <c r="G139" i="13"/>
  <c r="I139" i="13"/>
  <c r="K139" i="13"/>
  <c r="M139" i="13"/>
  <c r="O139" i="13"/>
  <c r="Q139" i="13"/>
  <c r="V139" i="13"/>
  <c r="G142" i="13"/>
  <c r="I142" i="13"/>
  <c r="K142" i="13"/>
  <c r="M142" i="13"/>
  <c r="O142" i="13"/>
  <c r="Q142" i="13"/>
  <c r="V142" i="13"/>
  <c r="G146" i="13"/>
  <c r="I146" i="13"/>
  <c r="K146" i="13"/>
  <c r="M146" i="13"/>
  <c r="O146" i="13"/>
  <c r="Q146" i="13"/>
  <c r="V146" i="13"/>
  <c r="G151" i="13"/>
  <c r="M151" i="13" s="1"/>
  <c r="I151" i="13"/>
  <c r="K151" i="13"/>
  <c r="O151" i="13"/>
  <c r="Q151" i="13"/>
  <c r="V151" i="13"/>
  <c r="G159" i="13"/>
  <c r="I159" i="13"/>
  <c r="K159" i="13"/>
  <c r="M159" i="13"/>
  <c r="O159" i="13"/>
  <c r="Q159" i="13"/>
  <c r="V159" i="13"/>
  <c r="G161" i="13"/>
  <c r="I161" i="13"/>
  <c r="K161" i="13"/>
  <c r="M161" i="13"/>
  <c r="O161" i="13"/>
  <c r="Q161" i="13"/>
  <c r="V161" i="13"/>
  <c r="G163" i="13"/>
  <c r="I163" i="13"/>
  <c r="K163" i="13"/>
  <c r="M163" i="13"/>
  <c r="O163" i="13"/>
  <c r="Q163" i="13"/>
  <c r="V163" i="13"/>
  <c r="G165" i="13"/>
  <c r="M165" i="13" s="1"/>
  <c r="I165" i="13"/>
  <c r="K165" i="13"/>
  <c r="O165" i="13"/>
  <c r="Q165" i="13"/>
  <c r="V165" i="13"/>
  <c r="G166" i="13"/>
  <c r="I166" i="13"/>
  <c r="K166" i="13"/>
  <c r="M166" i="13"/>
  <c r="O166" i="13"/>
  <c r="Q166" i="13"/>
  <c r="V166" i="13"/>
  <c r="G167" i="13"/>
  <c r="M167" i="13" s="1"/>
  <c r="I167" i="13"/>
  <c r="K167" i="13"/>
  <c r="O167" i="13"/>
  <c r="Q167" i="13"/>
  <c r="V167" i="13"/>
  <c r="G169" i="13"/>
  <c r="I169" i="13"/>
  <c r="K169" i="13"/>
  <c r="M169" i="13"/>
  <c r="O169" i="13"/>
  <c r="Q169" i="13"/>
  <c r="V169" i="13"/>
  <c r="G171" i="13"/>
  <c r="M171" i="13" s="1"/>
  <c r="I171" i="13"/>
  <c r="K171" i="13"/>
  <c r="O171" i="13"/>
  <c r="Q171" i="13"/>
  <c r="V171" i="13"/>
  <c r="G173" i="13"/>
  <c r="O173" i="13"/>
  <c r="G174" i="13"/>
  <c r="M174" i="13" s="1"/>
  <c r="M173" i="13" s="1"/>
  <c r="I174" i="13"/>
  <c r="I173" i="13" s="1"/>
  <c r="K174" i="13"/>
  <c r="K173" i="13" s="1"/>
  <c r="O174" i="13"/>
  <c r="Q174" i="13"/>
  <c r="Q173" i="13" s="1"/>
  <c r="V174" i="13"/>
  <c r="V173" i="13" s="1"/>
  <c r="G176" i="13"/>
  <c r="I176" i="13"/>
  <c r="K176" i="13"/>
  <c r="M176" i="13"/>
  <c r="O176" i="13"/>
  <c r="Q176" i="13"/>
  <c r="V176" i="13"/>
  <c r="G179" i="13"/>
  <c r="M179" i="13" s="1"/>
  <c r="I179" i="13"/>
  <c r="I178" i="13" s="1"/>
  <c r="K179" i="13"/>
  <c r="K178" i="13" s="1"/>
  <c r="O179" i="13"/>
  <c r="O178" i="13" s="1"/>
  <c r="Q179" i="13"/>
  <c r="Q178" i="13" s="1"/>
  <c r="V179" i="13"/>
  <c r="V178" i="13" s="1"/>
  <c r="G188" i="13"/>
  <c r="I188" i="13"/>
  <c r="K188" i="13"/>
  <c r="M188" i="13"/>
  <c r="O188" i="13"/>
  <c r="Q188" i="13"/>
  <c r="V188" i="13"/>
  <c r="G189" i="13"/>
  <c r="I189" i="13"/>
  <c r="K189" i="13"/>
  <c r="M189" i="13"/>
  <c r="O189" i="13"/>
  <c r="Q189" i="13"/>
  <c r="V189" i="13"/>
  <c r="G192" i="13"/>
  <c r="I192" i="13"/>
  <c r="K192" i="13"/>
  <c r="M192" i="13"/>
  <c r="O192" i="13"/>
  <c r="Q192" i="13"/>
  <c r="V192" i="13"/>
  <c r="G194" i="13"/>
  <c r="M194" i="13" s="1"/>
  <c r="I194" i="13"/>
  <c r="K194" i="13"/>
  <c r="O194" i="13"/>
  <c r="Q194" i="13"/>
  <c r="V194" i="13"/>
  <c r="G197" i="13"/>
  <c r="I197" i="13"/>
  <c r="K197" i="13"/>
  <c r="M197" i="13"/>
  <c r="O197" i="13"/>
  <c r="Q197" i="13"/>
  <c r="V197" i="13"/>
  <c r="G199" i="13"/>
  <c r="I199" i="13"/>
  <c r="K199" i="13"/>
  <c r="M199" i="13"/>
  <c r="O199" i="13"/>
  <c r="Q199" i="13"/>
  <c r="V199" i="13"/>
  <c r="G201" i="13"/>
  <c r="I201" i="13"/>
  <c r="K201" i="13"/>
  <c r="M201" i="13"/>
  <c r="O201" i="13"/>
  <c r="Q201" i="13"/>
  <c r="V201" i="13"/>
  <c r="G203" i="13"/>
  <c r="M203" i="13" s="1"/>
  <c r="I203" i="13"/>
  <c r="K203" i="13"/>
  <c r="O203" i="13"/>
  <c r="Q203" i="13"/>
  <c r="V203" i="13"/>
  <c r="G206" i="13"/>
  <c r="I206" i="13"/>
  <c r="I205" i="13" s="1"/>
  <c r="K206" i="13"/>
  <c r="K205" i="13" s="1"/>
  <c r="M206" i="13"/>
  <c r="M205" i="13" s="1"/>
  <c r="O206" i="13"/>
  <c r="Q206" i="13"/>
  <c r="Q205" i="13" s="1"/>
  <c r="V206" i="13"/>
  <c r="V205" i="13" s="1"/>
  <c r="G209" i="13"/>
  <c r="I209" i="13"/>
  <c r="K209" i="13"/>
  <c r="M209" i="13"/>
  <c r="O209" i="13"/>
  <c r="Q209" i="13"/>
  <c r="V209" i="13"/>
  <c r="G212" i="13"/>
  <c r="G205" i="13" s="1"/>
  <c r="I212" i="13"/>
  <c r="K212" i="13"/>
  <c r="M212" i="13"/>
  <c r="O212" i="13"/>
  <c r="O205" i="13" s="1"/>
  <c r="Q212" i="13"/>
  <c r="V212" i="13"/>
  <c r="G215" i="13"/>
  <c r="M215" i="13" s="1"/>
  <c r="I215" i="13"/>
  <c r="K215" i="13"/>
  <c r="O215" i="13"/>
  <c r="Q215" i="13"/>
  <c r="V215" i="13"/>
  <c r="G217" i="13"/>
  <c r="I217" i="13"/>
  <c r="K217" i="13"/>
  <c r="M217" i="13"/>
  <c r="O217" i="13"/>
  <c r="Q217" i="13"/>
  <c r="V217" i="13"/>
  <c r="K219" i="13"/>
  <c r="V219" i="13"/>
  <c r="G220" i="13"/>
  <c r="G219" i="13" s="1"/>
  <c r="I220" i="13"/>
  <c r="I219" i="13" s="1"/>
  <c r="K220" i="13"/>
  <c r="M220" i="13"/>
  <c r="M219" i="13" s="1"/>
  <c r="O220" i="13"/>
  <c r="O219" i="13" s="1"/>
  <c r="Q220" i="13"/>
  <c r="Q219" i="13" s="1"/>
  <c r="V220" i="13"/>
  <c r="G223" i="13"/>
  <c r="I223" i="13"/>
  <c r="I222" i="13" s="1"/>
  <c r="K223" i="13"/>
  <c r="K222" i="13" s="1"/>
  <c r="M223" i="13"/>
  <c r="O223" i="13"/>
  <c r="Q223" i="13"/>
  <c r="Q222" i="13" s="1"/>
  <c r="V223" i="13"/>
  <c r="V222" i="13" s="1"/>
  <c r="G224" i="13"/>
  <c r="I224" i="13"/>
  <c r="K224" i="13"/>
  <c r="M224" i="13"/>
  <c r="O224" i="13"/>
  <c r="Q224" i="13"/>
  <c r="V224" i="13"/>
  <c r="G226" i="13"/>
  <c r="I226" i="13"/>
  <c r="K226" i="13"/>
  <c r="M226" i="13"/>
  <c r="O226" i="13"/>
  <c r="Q226" i="13"/>
  <c r="V226" i="13"/>
  <c r="G228" i="13"/>
  <c r="M228" i="13" s="1"/>
  <c r="I228" i="13"/>
  <c r="K228" i="13"/>
  <c r="O228" i="13"/>
  <c r="O222" i="13" s="1"/>
  <c r="Q228" i="13"/>
  <c r="V228" i="13"/>
  <c r="G230" i="13"/>
  <c r="I230" i="13"/>
  <c r="K230" i="13"/>
  <c r="M230" i="13"/>
  <c r="O230" i="13"/>
  <c r="Q230" i="13"/>
  <c r="V230" i="13"/>
  <c r="G232" i="13"/>
  <c r="I232" i="13"/>
  <c r="K232" i="13"/>
  <c r="M232" i="13"/>
  <c r="O232" i="13"/>
  <c r="Q232" i="13"/>
  <c r="V232" i="13"/>
  <c r="G234" i="13"/>
  <c r="I234" i="13"/>
  <c r="K234" i="13"/>
  <c r="M234" i="13"/>
  <c r="O234" i="13"/>
  <c r="Q234" i="13"/>
  <c r="V234" i="13"/>
  <c r="G236" i="13"/>
  <c r="M236" i="13" s="1"/>
  <c r="I236" i="13"/>
  <c r="K236" i="13"/>
  <c r="O236" i="13"/>
  <c r="Q236" i="13"/>
  <c r="V236" i="13"/>
  <c r="G238" i="13"/>
  <c r="I238" i="13"/>
  <c r="K238" i="13"/>
  <c r="M238" i="13"/>
  <c r="O238" i="13"/>
  <c r="Q238" i="13"/>
  <c r="V238" i="13"/>
  <c r="G240" i="13"/>
  <c r="I240" i="13"/>
  <c r="K240" i="13"/>
  <c r="M240" i="13"/>
  <c r="O240" i="13"/>
  <c r="Q240" i="13"/>
  <c r="V240" i="13"/>
  <c r="G242" i="13"/>
  <c r="I242" i="13"/>
  <c r="K242" i="13"/>
  <c r="M242" i="13"/>
  <c r="O242" i="13"/>
  <c r="Q242" i="13"/>
  <c r="V242" i="13"/>
  <c r="G244" i="13"/>
  <c r="M244" i="13" s="1"/>
  <c r="I244" i="13"/>
  <c r="K244" i="13"/>
  <c r="O244" i="13"/>
  <c r="Q244" i="13"/>
  <c r="V244" i="13"/>
  <c r="G246" i="13"/>
  <c r="I246" i="13"/>
  <c r="K246" i="13"/>
  <c r="M246" i="13"/>
  <c r="O246" i="13"/>
  <c r="Q246" i="13"/>
  <c r="V246" i="13"/>
  <c r="G248" i="13"/>
  <c r="I248" i="13"/>
  <c r="K248" i="13"/>
  <c r="M248" i="13"/>
  <c r="O248" i="13"/>
  <c r="Q248" i="13"/>
  <c r="V248" i="13"/>
  <c r="G250" i="13"/>
  <c r="I250" i="13"/>
  <c r="K250" i="13"/>
  <c r="M250" i="13"/>
  <c r="O250" i="13"/>
  <c r="Q250" i="13"/>
  <c r="V250" i="13"/>
  <c r="G252" i="13"/>
  <c r="M252" i="13" s="1"/>
  <c r="I252" i="13"/>
  <c r="K252" i="13"/>
  <c r="O252" i="13"/>
  <c r="Q252" i="13"/>
  <c r="V252" i="13"/>
  <c r="G254" i="13"/>
  <c r="I254" i="13"/>
  <c r="K254" i="13"/>
  <c r="M254" i="13"/>
  <c r="O254" i="13"/>
  <c r="Q254" i="13"/>
  <c r="V254" i="13"/>
  <c r="G255" i="13"/>
  <c r="I255" i="13"/>
  <c r="K255" i="13"/>
  <c r="M255" i="13"/>
  <c r="O255" i="13"/>
  <c r="Q255" i="13"/>
  <c r="V255" i="13"/>
  <c r="G257" i="13"/>
  <c r="I257" i="13"/>
  <c r="K257" i="13"/>
  <c r="M257" i="13"/>
  <c r="O257" i="13"/>
  <c r="Q257" i="13"/>
  <c r="V257" i="13"/>
  <c r="G259" i="13"/>
  <c r="M259" i="13" s="1"/>
  <c r="I259" i="13"/>
  <c r="K259" i="13"/>
  <c r="O259" i="13"/>
  <c r="Q259" i="13"/>
  <c r="V259" i="13"/>
  <c r="G261" i="13"/>
  <c r="I261" i="13"/>
  <c r="K261" i="13"/>
  <c r="M261" i="13"/>
  <c r="O261" i="13"/>
  <c r="Q261" i="13"/>
  <c r="V261" i="13"/>
  <c r="G264" i="13"/>
  <c r="I264" i="13"/>
  <c r="K264" i="13"/>
  <c r="M264" i="13"/>
  <c r="O264" i="13"/>
  <c r="Q264" i="13"/>
  <c r="V264" i="13"/>
  <c r="G265" i="13"/>
  <c r="I265" i="13"/>
  <c r="K265" i="13"/>
  <c r="M265" i="13"/>
  <c r="O265" i="13"/>
  <c r="Q265" i="13"/>
  <c r="V265" i="13"/>
  <c r="G266" i="13"/>
  <c r="M266" i="13" s="1"/>
  <c r="I266" i="13"/>
  <c r="K266" i="13"/>
  <c r="O266" i="13"/>
  <c r="Q266" i="13"/>
  <c r="V266" i="13"/>
  <c r="G268" i="13"/>
  <c r="I268" i="13"/>
  <c r="K268" i="13"/>
  <c r="M268" i="13"/>
  <c r="O268" i="13"/>
  <c r="Q268" i="13"/>
  <c r="V268" i="13"/>
  <c r="G270" i="13"/>
  <c r="I270" i="13"/>
  <c r="K270" i="13"/>
  <c r="M270" i="13"/>
  <c r="O270" i="13"/>
  <c r="Q270" i="13"/>
  <c r="V270" i="13"/>
  <c r="G272" i="13"/>
  <c r="I272" i="13"/>
  <c r="K272" i="13"/>
  <c r="M272" i="13"/>
  <c r="O272" i="13"/>
  <c r="Q272" i="13"/>
  <c r="V272" i="13"/>
  <c r="G274" i="13"/>
  <c r="M274" i="13" s="1"/>
  <c r="I274" i="13"/>
  <c r="K274" i="13"/>
  <c r="O274" i="13"/>
  <c r="Q274" i="13"/>
  <c r="V274" i="13"/>
  <c r="G276" i="13"/>
  <c r="I276" i="13"/>
  <c r="K276" i="13"/>
  <c r="M276" i="13"/>
  <c r="O276" i="13"/>
  <c r="Q276" i="13"/>
  <c r="V276" i="13"/>
  <c r="G278" i="13"/>
  <c r="I278" i="13"/>
  <c r="K278" i="13"/>
  <c r="M278" i="13"/>
  <c r="O278" i="13"/>
  <c r="Q278" i="13"/>
  <c r="V278" i="13"/>
  <c r="G280" i="13"/>
  <c r="I280" i="13"/>
  <c r="K280" i="13"/>
  <c r="M280" i="13"/>
  <c r="O280" i="13"/>
  <c r="Q280" i="13"/>
  <c r="V280" i="13"/>
  <c r="G282" i="13"/>
  <c r="M282" i="13" s="1"/>
  <c r="I282" i="13"/>
  <c r="K282" i="13"/>
  <c r="O282" i="13"/>
  <c r="Q282" i="13"/>
  <c r="V282" i="13"/>
  <c r="G284" i="13"/>
  <c r="I284" i="13"/>
  <c r="K284" i="13"/>
  <c r="M284" i="13"/>
  <c r="O284" i="13"/>
  <c r="Q284" i="13"/>
  <c r="V284" i="13"/>
  <c r="G286" i="13"/>
  <c r="I286" i="13"/>
  <c r="K286" i="13"/>
  <c r="M286" i="13"/>
  <c r="O286" i="13"/>
  <c r="Q286" i="13"/>
  <c r="V286" i="13"/>
  <c r="G288" i="13"/>
  <c r="I288" i="13"/>
  <c r="K288" i="13"/>
  <c r="M288" i="13"/>
  <c r="O288" i="13"/>
  <c r="Q288" i="13"/>
  <c r="V288" i="13"/>
  <c r="G290" i="13"/>
  <c r="M290" i="13" s="1"/>
  <c r="I290" i="13"/>
  <c r="K290" i="13"/>
  <c r="O290" i="13"/>
  <c r="Q290" i="13"/>
  <c r="V290" i="13"/>
  <c r="G292" i="13"/>
  <c r="I292" i="13"/>
  <c r="K292" i="13"/>
  <c r="M292" i="13"/>
  <c r="O292" i="13"/>
  <c r="Q292" i="13"/>
  <c r="V292" i="13"/>
  <c r="G294" i="13"/>
  <c r="I294" i="13"/>
  <c r="K294" i="13"/>
  <c r="M294" i="13"/>
  <c r="O294" i="13"/>
  <c r="Q294" i="13"/>
  <c r="V294" i="13"/>
  <c r="G296" i="13"/>
  <c r="I296" i="13"/>
  <c r="K296" i="13"/>
  <c r="M296" i="13"/>
  <c r="O296" i="13"/>
  <c r="Q296" i="13"/>
  <c r="V296" i="13"/>
  <c r="G298" i="13"/>
  <c r="M298" i="13" s="1"/>
  <c r="I298" i="13"/>
  <c r="K298" i="13"/>
  <c r="O298" i="13"/>
  <c r="Q298" i="13"/>
  <c r="V298" i="13"/>
  <c r="G300" i="13"/>
  <c r="I300" i="13"/>
  <c r="K300" i="13"/>
  <c r="M300" i="13"/>
  <c r="O300" i="13"/>
  <c r="Q300" i="13"/>
  <c r="V300" i="13"/>
  <c r="G302" i="13"/>
  <c r="I302" i="13"/>
  <c r="K302" i="13"/>
  <c r="M302" i="13"/>
  <c r="O302" i="13"/>
  <c r="Q302" i="13"/>
  <c r="V302" i="13"/>
  <c r="G304" i="13"/>
  <c r="I304" i="13"/>
  <c r="K304" i="13"/>
  <c r="M304" i="13"/>
  <c r="O304" i="13"/>
  <c r="Q304" i="13"/>
  <c r="V304" i="13"/>
  <c r="G306" i="13"/>
  <c r="M306" i="13" s="1"/>
  <c r="I306" i="13"/>
  <c r="K306" i="13"/>
  <c r="O306" i="13"/>
  <c r="Q306" i="13"/>
  <c r="V306" i="13"/>
  <c r="G308" i="13"/>
  <c r="I308" i="13"/>
  <c r="K308" i="13"/>
  <c r="M308" i="13"/>
  <c r="O308" i="13"/>
  <c r="Q308" i="13"/>
  <c r="V308" i="13"/>
  <c r="G310" i="13"/>
  <c r="I310" i="13"/>
  <c r="K310" i="13"/>
  <c r="M310" i="13"/>
  <c r="O310" i="13"/>
  <c r="Q310" i="13"/>
  <c r="V310" i="13"/>
  <c r="G312" i="13"/>
  <c r="I312" i="13"/>
  <c r="K312" i="13"/>
  <c r="M312" i="13"/>
  <c r="O312" i="13"/>
  <c r="Q312" i="13"/>
  <c r="V312" i="13"/>
  <c r="G314" i="13"/>
  <c r="M314" i="13" s="1"/>
  <c r="I314" i="13"/>
  <c r="K314" i="13"/>
  <c r="O314" i="13"/>
  <c r="Q314" i="13"/>
  <c r="V314" i="13"/>
  <c r="G316" i="13"/>
  <c r="I316" i="13"/>
  <c r="K316" i="13"/>
  <c r="M316" i="13"/>
  <c r="O316" i="13"/>
  <c r="Q316" i="13"/>
  <c r="V316" i="13"/>
  <c r="K317" i="13"/>
  <c r="G318" i="13"/>
  <c r="I318" i="13"/>
  <c r="I317" i="13" s="1"/>
  <c r="K318" i="13"/>
  <c r="M318" i="13"/>
  <c r="O318" i="13"/>
  <c r="Q318" i="13"/>
  <c r="Q317" i="13" s="1"/>
  <c r="V318" i="13"/>
  <c r="G320" i="13"/>
  <c r="M320" i="13" s="1"/>
  <c r="I320" i="13"/>
  <c r="K320" i="13"/>
  <c r="O320" i="13"/>
  <c r="O317" i="13" s="1"/>
  <c r="Q320" i="13"/>
  <c r="V320" i="13"/>
  <c r="V317" i="13" s="1"/>
  <c r="I323" i="13"/>
  <c r="Q323" i="13"/>
  <c r="G324" i="13"/>
  <c r="G323" i="13" s="1"/>
  <c r="I324" i="13"/>
  <c r="K324" i="13"/>
  <c r="K323" i="13" s="1"/>
  <c r="O324" i="13"/>
  <c r="O323" i="13" s="1"/>
  <c r="Q324" i="13"/>
  <c r="V324" i="13"/>
  <c r="V323" i="13" s="1"/>
  <c r="G328" i="13"/>
  <c r="M328" i="13" s="1"/>
  <c r="M327" i="13" s="1"/>
  <c r="I328" i="13"/>
  <c r="I327" i="13" s="1"/>
  <c r="K328" i="13"/>
  <c r="K327" i="13" s="1"/>
  <c r="O328" i="13"/>
  <c r="O327" i="13" s="1"/>
  <c r="Q328" i="13"/>
  <c r="Q327" i="13" s="1"/>
  <c r="V328" i="13"/>
  <c r="V327" i="13" s="1"/>
  <c r="G330" i="13"/>
  <c r="I330" i="13"/>
  <c r="K330" i="13"/>
  <c r="M330" i="13"/>
  <c r="O330" i="13"/>
  <c r="Q330" i="13"/>
  <c r="V330" i="13"/>
  <c r="G332" i="13"/>
  <c r="K332" i="13"/>
  <c r="O332" i="13"/>
  <c r="V332" i="13"/>
  <c r="G333" i="13"/>
  <c r="I333" i="13"/>
  <c r="I332" i="13" s="1"/>
  <c r="K333" i="13"/>
  <c r="M333" i="13"/>
  <c r="M332" i="13" s="1"/>
  <c r="O333" i="13"/>
  <c r="Q333" i="13"/>
  <c r="Q332" i="13" s="1"/>
  <c r="V333" i="13"/>
  <c r="G336" i="13"/>
  <c r="I336" i="13"/>
  <c r="I335" i="13" s="1"/>
  <c r="K336" i="13"/>
  <c r="M336" i="13"/>
  <c r="O336" i="13"/>
  <c r="Q336" i="13"/>
  <c r="Q335" i="13" s="1"/>
  <c r="V336" i="13"/>
  <c r="G337" i="13"/>
  <c r="G335" i="13" s="1"/>
  <c r="I337" i="13"/>
  <c r="K337" i="13"/>
  <c r="K335" i="13" s="1"/>
  <c r="O337" i="13"/>
  <c r="O335" i="13" s="1"/>
  <c r="Q337" i="13"/>
  <c r="V337" i="13"/>
  <c r="V335" i="13" s="1"/>
  <c r="G338" i="13"/>
  <c r="I338" i="13"/>
  <c r="K338" i="13"/>
  <c r="M338" i="13"/>
  <c r="O338" i="13"/>
  <c r="Q338" i="13"/>
  <c r="V338" i="13"/>
  <c r="G341" i="13"/>
  <c r="I341" i="13"/>
  <c r="I340" i="13" s="1"/>
  <c r="K341" i="13"/>
  <c r="M341" i="13"/>
  <c r="O341" i="13"/>
  <c r="Q341" i="13"/>
  <c r="Q340" i="13" s="1"/>
  <c r="V341" i="13"/>
  <c r="G342" i="13"/>
  <c r="M342" i="13" s="1"/>
  <c r="I342" i="13"/>
  <c r="K342" i="13"/>
  <c r="K340" i="13" s="1"/>
  <c r="O342" i="13"/>
  <c r="Q342" i="13"/>
  <c r="V342" i="13"/>
  <c r="V340" i="13" s="1"/>
  <c r="G343" i="13"/>
  <c r="I343" i="13"/>
  <c r="K343" i="13"/>
  <c r="M343" i="13"/>
  <c r="O343" i="13"/>
  <c r="Q343" i="13"/>
  <c r="V343" i="13"/>
  <c r="G344" i="13"/>
  <c r="M344" i="13" s="1"/>
  <c r="I344" i="13"/>
  <c r="K344" i="13"/>
  <c r="O344" i="13"/>
  <c r="O340" i="13" s="1"/>
  <c r="Q344" i="13"/>
  <c r="V344" i="13"/>
  <c r="G345" i="13"/>
  <c r="I345" i="13"/>
  <c r="K345" i="13"/>
  <c r="M345" i="13"/>
  <c r="O345" i="13"/>
  <c r="Q345" i="13"/>
  <c r="V345" i="13"/>
  <c r="G346" i="13"/>
  <c r="M346" i="13" s="1"/>
  <c r="I346" i="13"/>
  <c r="K346" i="13"/>
  <c r="O346" i="13"/>
  <c r="Q346" i="13"/>
  <c r="V346" i="13"/>
  <c r="G347" i="13"/>
  <c r="I347" i="13"/>
  <c r="K347" i="13"/>
  <c r="M347" i="13"/>
  <c r="O347" i="13"/>
  <c r="Q347" i="13"/>
  <c r="V347" i="13"/>
  <c r="G348" i="13"/>
  <c r="M348" i="13" s="1"/>
  <c r="I348" i="13"/>
  <c r="K348" i="13"/>
  <c r="O348" i="13"/>
  <c r="Q348" i="13"/>
  <c r="V348" i="13"/>
  <c r="G349" i="13"/>
  <c r="I349" i="13"/>
  <c r="K349" i="13"/>
  <c r="M349" i="13"/>
  <c r="O349" i="13"/>
  <c r="Q349" i="13"/>
  <c r="V349" i="13"/>
  <c r="G352" i="13"/>
  <c r="I352" i="13"/>
  <c r="I351" i="13" s="1"/>
  <c r="K352" i="13"/>
  <c r="M352" i="13"/>
  <c r="O352" i="13"/>
  <c r="Q352" i="13"/>
  <c r="Q351" i="13" s="1"/>
  <c r="V352" i="13"/>
  <c r="G353" i="13"/>
  <c r="M353" i="13" s="1"/>
  <c r="I353" i="13"/>
  <c r="K353" i="13"/>
  <c r="O353" i="13"/>
  <c r="O351" i="13" s="1"/>
  <c r="Q353" i="13"/>
  <c r="V353" i="13"/>
  <c r="G354" i="13"/>
  <c r="I354" i="13"/>
  <c r="K354" i="13"/>
  <c r="M354" i="13"/>
  <c r="O354" i="13"/>
  <c r="Q354" i="13"/>
  <c r="V354" i="13"/>
  <c r="G356" i="13"/>
  <c r="M356" i="13" s="1"/>
  <c r="I356" i="13"/>
  <c r="K356" i="13"/>
  <c r="K351" i="13" s="1"/>
  <c r="O356" i="13"/>
  <c r="Q356" i="13"/>
  <c r="V356" i="13"/>
  <c r="V351" i="13" s="1"/>
  <c r="G357" i="13"/>
  <c r="I357" i="13"/>
  <c r="K357" i="13"/>
  <c r="M357" i="13"/>
  <c r="O357" i="13"/>
  <c r="Q357" i="13"/>
  <c r="V357" i="13"/>
  <c r="G358" i="13"/>
  <c r="M358" i="13" s="1"/>
  <c r="I358" i="13"/>
  <c r="K358" i="13"/>
  <c r="O358" i="13"/>
  <c r="Q358" i="13"/>
  <c r="V358" i="13"/>
  <c r="AE360" i="13"/>
  <c r="AF360" i="13"/>
  <c r="G2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13" i="12"/>
  <c r="M13" i="12" s="1"/>
  <c r="I13" i="12"/>
  <c r="I12" i="12" s="1"/>
  <c r="K13" i="12"/>
  <c r="K12" i="12" s="1"/>
  <c r="O13" i="12"/>
  <c r="Q13" i="12"/>
  <c r="Q12" i="12" s="1"/>
  <c r="V13" i="12"/>
  <c r="V12" i="12" s="1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AF20" i="12" s="1"/>
  <c r="I16" i="12"/>
  <c r="K16" i="12"/>
  <c r="O16" i="12"/>
  <c r="O12" i="12" s="1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AE20" i="12"/>
  <c r="I20" i="1"/>
  <c r="I19" i="1"/>
  <c r="I18" i="1"/>
  <c r="I17" i="1"/>
  <c r="I16" i="1"/>
  <c r="I66" i="1"/>
  <c r="J64" i="1" s="1"/>
  <c r="F44" i="1"/>
  <c r="G44" i="1"/>
  <c r="G25" i="1" s="1"/>
  <c r="A25" i="1" s="1"/>
  <c r="A26" i="1" s="1"/>
  <c r="G26" i="1" s="1"/>
  <c r="H44" i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51" i="1" l="1"/>
  <c r="J55" i="1"/>
  <c r="J52" i="1"/>
  <c r="J53" i="1"/>
  <c r="J56" i="1"/>
  <c r="J54" i="1"/>
  <c r="J60" i="1"/>
  <c r="J58" i="1"/>
  <c r="J57" i="1"/>
  <c r="J59" i="1"/>
  <c r="J61" i="1"/>
  <c r="J63" i="1"/>
  <c r="J65" i="1"/>
  <c r="J62" i="1"/>
  <c r="G28" i="1"/>
  <c r="G23" i="1"/>
  <c r="M317" i="13"/>
  <c r="M222" i="13"/>
  <c r="M8" i="13"/>
  <c r="M178" i="13"/>
  <c r="M351" i="13"/>
  <c r="M340" i="13"/>
  <c r="G351" i="13"/>
  <c r="G317" i="13"/>
  <c r="G178" i="13"/>
  <c r="G8" i="13"/>
  <c r="M337" i="13"/>
  <c r="M335" i="13" s="1"/>
  <c r="G327" i="13"/>
  <c r="M324" i="13"/>
  <c r="M323" i="13" s="1"/>
  <c r="G340" i="13"/>
  <c r="G222" i="13"/>
  <c r="M16" i="12"/>
  <c r="M12" i="12" s="1"/>
  <c r="J42" i="1"/>
  <c r="J43" i="1"/>
  <c r="J39" i="1"/>
  <c r="J44" i="1" s="1"/>
  <c r="J40" i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J66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<sst xmlns="http://schemas.openxmlformats.org/spreadsheetml/2006/main" count="1662" uniqueCount="619">
  <si>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</si>
  <si>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</si>
  <si>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</si>
  <si>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</si>
  <si>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</si>
  <si>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</si>
  <si>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</si>
  <si>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</si>
  <si>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</si>
  <si>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</si>
  <si>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</si>
  <si>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</si>
  <si>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</si>
  <si>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</si>
  <si>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</si>
  <si>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</si>
  <si>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</si>
  <si>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</si>
  <si>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</si>
  <si>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</si>
  <si>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</si>
  <si>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</si>
  <si>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</si>
  <si>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</si>
  <si>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</si>
  <si>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</si>
  <si>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</si>
  <si>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</si>
  <si>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</si>
  <si>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</si>
  <si>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</si>
  <si>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</si>
  <si>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</si>
  <si>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</si>
  <si>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</si>
  <si>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</si>
  <si>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</si>
  <si>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</si>
  <si>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</si>
  <si>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</si>
  <si>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</si>
  <si>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</si>
  <si>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</si>
  <si>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17/201/001</t>
  </si>
  <si>
    <t>Slavkovice - rekonstrukce kanalizace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</si>
  <si>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</si>
  <si>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</si>
  <si>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</si>
  <si>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</si>
  <si>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</si>
  <si>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</si>
  <si>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</si>
  <si>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</si>
  <si>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</si>
  <si>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</si>
  <si>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</si>
  <si>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</si>
  <si>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</si>
  <si>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00</t>
  </si>
  <si>
    <t>Vedlejší a ostatní náklady</t>
  </si>
  <si>
    <t>001</t>
  </si>
  <si>
    <t xml:space="preserve">SO01 </t>
  </si>
  <si>
    <t>Kanalizace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</si>
  <si>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</si>
  <si>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</si>
  <si>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</si>
  <si>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</si>
  <si>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</si>
  <si>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</si>
  <si>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</si>
  <si>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</si>
  <si>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</si>
  <si>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</si>
  <si>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</si>
  <si>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</si>
  <si>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</si>
  <si>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</si>
  <si>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</si>
  <si>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</si>
  <si>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</si>
  <si>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</si>
  <si>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</si>
  <si>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</si>
  <si>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</si>
  <si>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</si>
  <si>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</si>
  <si>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</si>
  <si>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</si>
  <si>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</si>
  <si>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</si>
  <si>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</si>
  <si>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</si>
  <si>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</si>
  <si>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</si>
  <si>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</si>
  <si>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</si>
  <si>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</si>
  <si>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</si>
  <si>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</si>
  <si>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</si>
  <si>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</si>
  <si>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</si>
  <si>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</si>
  <si>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</si>
  <si>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</si>
  <si>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</si>
  <si>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</si>
  <si>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</si>
  <si>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</si>
  <si>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</si>
  <si>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</si>
  <si>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</si>
  <si>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</si>
  <si>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</si>
  <si>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</si>
  <si>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</si>
  <si>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</si>
  <si>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</si>
  <si>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</si>
  <si>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</si>
  <si>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</si>
  <si>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</si>
  <si>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</si>
  <si>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</si>
  <si>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005111020T2</t>
  </si>
  <si>
    <t>Geodetické vytyčení stavby - kanalizace</t>
  </si>
  <si>
    <t>Soubor</t>
  </si>
  <si>
    <t>Vlastní</t>
  </si>
  <si>
    <t>Indiv</t>
  </si>
  <si>
    <t>POL99_8</t>
  </si>
  <si>
    <t>005111021T</t>
  </si>
  <si>
    <t>Vytyčení inženýrských sítí</t>
  </si>
  <si>
    <t>005121 R</t>
  </si>
  <si>
    <t>Zařízení staveniště</t>
  </si>
  <si>
    <t>RTS 17/ II</t>
  </si>
  <si>
    <t>POL99_2</t>
  </si>
  <si>
    <t>005211030R1</t>
  </si>
  <si>
    <t>Dočasná dopravní opatření, včetně projektu dopravního značení a schválení</t>
  </si>
  <si>
    <t>005241010R2</t>
  </si>
  <si>
    <t>Dokumentace skutečného provedení - kanalizace</t>
  </si>
  <si>
    <t>005241020R2</t>
  </si>
  <si>
    <t>Geodetické zaměření skutečného provedení - kanalizace</t>
  </si>
  <si>
    <t>005241030T2</t>
  </si>
  <si>
    <t>Vyhotovení geometrického plánu - kanalizace</t>
  </si>
  <si>
    <t>005311010RT1</t>
  </si>
  <si>
    <t>Dočasné propojení stávající a navržené kanalizace po dobu výstavby</t>
  </si>
  <si>
    <t>soubor</t>
  </si>
  <si>
    <t>005311011T2</t>
  </si>
  <si>
    <t>Seznam přípojek s uvedením čísel popisných a parcelních - kanalizace</t>
  </si>
  <si>
    <t>SUM</t>
  </si>
  <si>
    <t>END</t>
  </si>
  <si>
    <t>Položkový soupis prací a dodávek</t>
  </si>
  <si>
    <t>113107315R00</t>
  </si>
  <si>
    <t>Odstranění podkladů nebo krytů z kameniva těženého, v ploše jednotlivě do 50 m2, tloušťka vrstvy 150 mm</t>
  </si>
  <si>
    <t>m2</t>
  </si>
  <si>
    <t>822-1</t>
  </si>
  <si>
    <t>POL1_</t>
  </si>
  <si>
    <t>113107520R00</t>
  </si>
  <si>
    <t>Odstranění podkladů nebo krytů z kameniva hrubého drceného, v ploše jednotlivě do 50 m2, tloušťka vrstvy 200 mm</t>
  </si>
  <si>
    <t>113108314R00</t>
  </si>
  <si>
    <t>Odstranění podkladů nebo krytů živičných, v ploše jednotlivě do 50 m2, tloušťka vrstvy 140 mm</t>
  </si>
  <si>
    <t>113151115R00</t>
  </si>
  <si>
    <t>Odstranění podkladu, krytu frézováním povrch živičný, plochy do 500 m2 na jednom objektu nebo při provádění pruhu šířky do  750 mm, tloušťky 60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</si>
  <si>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</si>
  <si>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</si>
  <si>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>195,0-138,0</t>
  </si>
  <si>
    <t>VV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</si>
  <si>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</si>
  <si>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</si>
  <si>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</si>
  <si>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</si>
  <si>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115001101R00</t>
  </si>
  <si>
    <t>Převedení vody při průměru potrubí DN do 100 mm</t>
  </si>
  <si>
    <t>800-1</t>
  </si>
  <si>
    <t>POL1_1</t>
  </si>
  <si>
    <t>získané při čerpání potrubím nebo žlaby, montáž a demontáž potrubí nebo žlabu, jeho utěsnění po dobu provozu a opotřebení materiálu potrubí nebo žlabu, podpěrná konstrukce.</t>
  </si>
  <si>
    <t>115101201R00</t>
  </si>
  <si>
    <t>Čerpání vody na dopravní výšku do 10 m_x000D_
 s uvažovaným průměrným přítokem do 500 l/min</t>
  </si>
  <si>
    <t>h</t>
  </si>
  <si>
    <t>na vzdálenost (výšku) od hladiny vody v jímce po výšku roviny proložené osou nejvyššího bodu výtlačného potrubí, odpadní potrubí v délce do 20 m,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</si>
  <si>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</si>
  <si>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</si>
  <si>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</si>
  <si>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potrubí, včetně sacího a výtlačného potrubí, příp. odpadní žlaby a lešení pod čerpadlo a pod potrubí nebo pod odpadní žlaby,</t>
  </si>
  <si>
    <t>119001411R00</t>
  </si>
  <si>
    <t>Dočasné zajištění podzemního potrubí nebo vedení betonového potrubí_x000D_
 DN  do 200 mm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</si>
  <si>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</si>
  <si>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1,3*3</t>
  </si>
  <si>
    <t>120001101R00</t>
  </si>
  <si>
    <t>Ztížené vykopávky v horninách jakékoliv třídy</t>
  </si>
  <si>
    <t>m3</t>
  </si>
  <si>
    <t>příplatek k cenám vykopávek za ztížení vykopávky v blízkosti podzemního vedení nebo výbušnin v horninách jakékoliv třídy,</t>
  </si>
  <si>
    <t>1,3*1,0*1,6*3</t>
  </si>
  <si>
    <t>121101101R00</t>
  </si>
  <si>
    <t>Sejmutí ornice s přemístěním na vzdálenost do 50 m</t>
  </si>
  <si>
    <t>nebo lesní půdy, s naložením na dopravní prostředek a vodorovným přemístěním na hromady v místě upotřebení nebo na dočasné či trvalé skládky se složením,</t>
  </si>
  <si>
    <t>1,3*7,0*0,1</t>
  </si>
  <si>
    <t>130901121R00</t>
  </si>
  <si>
    <t>Bourání konstrukcí v hloubených vykopávkách z betonu z betonu, prostého, pneumatickým kladivem</t>
  </si>
  <si>
    <t>s přemístěním suti na hromady na vzdálenost do 20 m nebo s uložením na dopravní prostředek,</t>
  </si>
  <si>
    <t>0,94*0,065*86,0</t>
  </si>
  <si>
    <t>3,14*0,12*1,5*4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</si>
  <si>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</si>
  <si>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</si>
  <si>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</si>
  <si>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2,0*1,0*0,95</t>
  </si>
  <si>
    <t>0,7*0,53*1,25</t>
  </si>
  <si>
    <t>131201119R00</t>
  </si>
  <si>
    <t xml:space="preserve">Hloubení nezapažených jam a zářezů příplatek za lepivost, v hornině 3,  </t>
  </si>
  <si>
    <t>131201191R00</t>
  </si>
  <si>
    <t xml:space="preserve">Hloubení nezapažených jam a zářezů příplatek za hloubení v tekoucí vodě, v hornině 3,  </t>
  </si>
  <si>
    <t>131201201R00</t>
  </si>
  <si>
    <t>Hloubení zapažených jam a zářezů do 100 m3, v hornině 3, hloubení ručně a strojně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</si>
  <si>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prostředek,</t>
  </si>
  <si>
    <t>14,99187*0,3</t>
  </si>
  <si>
    <t>131301201R00</t>
  </si>
  <si>
    <t>Hloubení zapažených jam a zářezů do 100 m3, v hornině 4, hloubení ručně a strojně</t>
  </si>
  <si>
    <t>2,24*0,94*7,12</t>
  </si>
  <si>
    <t>hornina 3 : -4,49756</t>
  </si>
  <si>
    <t>hornina 5 : -2,99837</t>
  </si>
  <si>
    <t>131401201R00</t>
  </si>
  <si>
    <t>Hloubení zapažených jam a zářezů do 100 m3, v hornině 5, hloubení ručně a strojně</t>
  </si>
  <si>
    <t>14,99187*0,2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</si>
  <si>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</si>
  <si>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</si>
  <si>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</si>
  <si>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239,88715*0,3</t>
  </si>
  <si>
    <t>ornice : -0,91</t>
  </si>
  <si>
    <t>komunikace : -0,49*138,0</t>
  </si>
  <si>
    <t>132301212R00</t>
  </si>
  <si>
    <t xml:space="preserve">Hloubení rýh šířky přes 60 do 200 cm do 1000 m3, v hornině 4, hloubení strojně </t>
  </si>
  <si>
    <t>1,3*(1,32+1,49)/2*5,1+1,3*(1,49+1,48)/2*1,1+1,3*(1,48+1,48)/2*4,8</t>
  </si>
  <si>
    <t>1,3*(1,48+1,40)/2*3,2+1,3*(1,40+1,40)/2*3,9+1,3*(1,40+1,50)/2*3,4</t>
  </si>
  <si>
    <t>1,3*(1,50+1,68)/2*2,7+1,3*(1,68+1,76)/2*3,6+1,3*(1,76+1,99)/2*6,4</t>
  </si>
  <si>
    <t>1,3*(1,99+2,00)/2*2,8+1,3*(2,00+2,02)/2*5,5+1,3*(2,02+1,96)/2*1,4</t>
  </si>
  <si>
    <t>1,3*(1,96+1,68)/2*6,3+1,3*(1,68+1,62)/2*3,7+1,3*(1,62+1,32)/2*11,8</t>
  </si>
  <si>
    <t>1,3*(1,32+1,33)/2*0,5+1,3*(1,33+1,34)/2*1,2+1,3*(1,34+1,37)/2*2,6</t>
  </si>
  <si>
    <t>1,3*(1,37+1,38)/2*0,8+1,3*(1,38+1,45)/2*3,6+1,3*(1,45+1,52)/2*1,1</t>
  </si>
  <si>
    <t>1,3*(1,52+1,55)/2*0,5+1,3*(1,55+1,68)/2*2,2+1,3*(1,68+1,65)/2*3,5</t>
  </si>
  <si>
    <t>1,3*(1,65+1,66)/2*2,0+1,3*(1,66+1,58)/2*1,1+1,3*(1,58+1,80)/2*1,8</t>
  </si>
  <si>
    <t>1,3*(1,80+1,86)/2*2,3+1,3*(1,86+1,89)/2*0,6+1,3*(1,89+1,92)/2*0,5</t>
  </si>
  <si>
    <t>1,3*(1,92+1,97)/2*1,0+1,3*(1,97+1,79)/2*3,5+1,3*(1,79+1,62)/2*3,4</t>
  </si>
  <si>
    <t>Přípojky : 1,1*1,65*2,0</t>
  </si>
  <si>
    <t>1,1*1,65*13,2</t>
  </si>
  <si>
    <t>1,1*1,65*1,0</t>
  </si>
  <si>
    <t>1,1*1,65*1,2</t>
  </si>
  <si>
    <t>hornina 3 : -71,96614</t>
  </si>
  <si>
    <t>hornina 5 : -47,97743</t>
  </si>
  <si>
    <t>132401211R00</t>
  </si>
  <si>
    <t xml:space="preserve">Hloubení rýh šířky přes 60 do 200 cm jakékoliv množství, v hornině 5, hloubení strojně </t>
  </si>
  <si>
    <t>239,88715*0,2</t>
  </si>
  <si>
    <t>138401201R00</t>
  </si>
  <si>
    <t>Dolamování hloubených vykopávek rýh ve vrstvě tloušťky do 500 mm_x000D_
 v hornině 5</t>
  </si>
  <si>
    <t>zapažených i nezapažených v hor. 5 - 7 s případným nutným přemístěním výkopku ve výkopišti, bez naložení.</t>
  </si>
  <si>
    <t>(2,99837+47,97743)*0,1</t>
  </si>
  <si>
    <t>151101101R00</t>
  </si>
  <si>
    <t>Zřízení pažení a rozepření stěn rýh příložné  pro jakoukoliv mezerovitost, hloubky do 2 m</t>
  </si>
  <si>
    <t>pro podzemní vedení pro všechny šířky rýhy,</t>
  </si>
  <si>
    <t>(1,32+1,49)/2*5,1+(1,49+1,48)/2*1,1+(1,48+1,48)/2*4,8</t>
  </si>
  <si>
    <t>(1,48+1,40)/2*3,2+(1,40+1,40)/2*3,9+(1,40+1,50)/2*3,4</t>
  </si>
  <si>
    <t>(1,50+1,68)/2*2,7+(1,68+1,76)/2*3,6+(1,76+1,99)/2*6,4</t>
  </si>
  <si>
    <t>(1,99+2,00)/2*2,8+(2,02+1,96)/2*1,4</t>
  </si>
  <si>
    <t>(1,96+1,68)/2*6,3+(1,68+1,62)/2*3,7+(1,62+1,32)/2*11,8</t>
  </si>
  <si>
    <t>(1,32+1,33)/2*0,5+(1,33+1,34)/2*1,2+(1,34+1,37)/2*2,6</t>
  </si>
  <si>
    <t>(1,37+1,38)/2*0,8+(1,38+1,45)/2*3,6+(1,45+1,52)/2*1,1</t>
  </si>
  <si>
    <t>(1,52+1,55)/2*0,5+(1,55+1,68)/2*2,2+(1,68+1,65)/2*3,5</t>
  </si>
  <si>
    <t>(1,65+1,66)/2*2,0+(1,66+1,58)/2*1,1+(1,58+1,80)/2*1,8</t>
  </si>
  <si>
    <t>(1,80+1,86)/2*2,3+(1,86+1,89)/2*0,6+(1,89+1,92)/2*0,5</t>
  </si>
  <si>
    <t>(1,92+1,97)/2*1,0+(1,97+1,79)/2*3,5+(1,79+1,62)/2*3,4</t>
  </si>
  <si>
    <t>Přípojky : 1,65*2,0</t>
  </si>
  <si>
    <t>1,65*13,2</t>
  </si>
  <si>
    <t>1,65*1,0</t>
  </si>
  <si>
    <t>1,65*1,2</t>
  </si>
  <si>
    <t>177,89050</t>
  </si>
  <si>
    <t>151101102R00</t>
  </si>
  <si>
    <t>Zřízení pažení a rozepření stěn rýh příložné  pro jakoukoliv mezerovitost, hloubky do 4 m</t>
  </si>
  <si>
    <t>(2,00+2,02)/2*5,5*2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</si>
  <si>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</si>
  <si>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</si>
  <si>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</si>
  <si>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151101112R00</t>
  </si>
  <si>
    <t>Odstranění pažení a rozepření rýh příložné , hloubky do 4 m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</si>
  <si>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</si>
  <si>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</si>
  <si>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</si>
  <si>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4,49756+7,49594</t>
  </si>
  <si>
    <t>(3,43614+119,94358)*0,5</t>
  </si>
  <si>
    <t>161101151R00</t>
  </si>
  <si>
    <t>Svislé přemístění výkopku z horniny 5 až 7, při hloubce výkopu přes 1 do 2,5 m</t>
  </si>
  <si>
    <t>2,99837</t>
  </si>
  <si>
    <t>47,97743*0,5</t>
  </si>
  <si>
    <t>7,51540</t>
  </si>
  <si>
    <t>162201102R00</t>
  </si>
  <si>
    <t>Vodorovné přemístění výkopku z horniny 1 až 4, na vzdálenost přes 20  do 50 m</t>
  </si>
  <si>
    <t>po suchu, bez ohledu na druh dopravního prostředku, bez naložení výkopku, avšak se složením bez rozhrnutí,</t>
  </si>
  <si>
    <t>162701101R00</t>
  </si>
  <si>
    <t>Vodorovné přemístění výkopku z horniny 1 až 4, na vzdálenost přes 5 000  do 6 000 m</t>
  </si>
  <si>
    <t>1,1*0,50*2,0</t>
  </si>
  <si>
    <t>1,1*0,56*13,2</t>
  </si>
  <si>
    <t>1,1*0,60*1,0</t>
  </si>
  <si>
    <t>1,1*0,65*1,2</t>
  </si>
  <si>
    <t>1,3*0,715*91,7</t>
  </si>
  <si>
    <t>1,3*0,80*6,2</t>
  </si>
  <si>
    <t>1,21*7,12</t>
  </si>
  <si>
    <t>(0,53+0,30)/2*2,0*1,15</t>
  </si>
  <si>
    <t>hornina 5 : -50,97580</t>
  </si>
  <si>
    <t>162701151R00</t>
  </si>
  <si>
    <t>Vodorovné přemístění výkopku z horniny 5 až 7, na vzdálenost přes 5 000  do 6 000 m</t>
  </si>
  <si>
    <t>2,99837+47,97743</t>
  </si>
  <si>
    <t>167101101R00</t>
  </si>
  <si>
    <t>Nakládání, skládání, překládání neulehlého výkopku nakládání výkopku_x000D_
 do 100 m3, z horniny 1 až 4</t>
  </si>
  <si>
    <t>4,0*2</t>
  </si>
  <si>
    <t>171103202R00</t>
  </si>
  <si>
    <t>Uložení netříděných sypanin přehradních a jiných vodních nádrží se zhutněním  do 100 % Ps - koef. C_x000D_
 s příměsí jílové hlíny přes 20 do 50 % objemu</t>
  </si>
  <si>
    <t>z hornin 1 - 4 do zemních hrází pro jakoukoliv šířku koruny,</t>
  </si>
  <si>
    <t>0,8*0,5*10,0</t>
  </si>
  <si>
    <t>171201101R00</t>
  </si>
  <si>
    <t>Uložení sypaniny na skládku nebo do násypů nezhut. do násypů nezhutněných</t>
  </si>
  <si>
    <t>nebo na skládku s rozprostřením sypaniny ve vrstvách a s hrubým urovnáním,</t>
  </si>
  <si>
    <t>62,92625+50,97580</t>
  </si>
  <si>
    <t>174101101R00</t>
  </si>
  <si>
    <t>Zásyp sypaninou se zhutněním jam, šachet, rýh nebo kolem objektů v těchto vykopávkách</t>
  </si>
  <si>
    <t>z jakékoliv horniny s uložením výkopku po vrstvách,</t>
  </si>
  <si>
    <t>4,49756+7,49594+2,99837</t>
  </si>
  <si>
    <t>3,43614+119,94358+47,97743</t>
  </si>
  <si>
    <t>-113,90205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</si>
  <si>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</si>
  <si>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</si>
  <si>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</si>
  <si>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((1,1*0,40)-0,0079)*2,0</t>
  </si>
  <si>
    <t>((1,1*0,46)-0,0201)*13,2</t>
  </si>
  <si>
    <t>((1,1*0,50)-0,0314)*1,0</t>
  </si>
  <si>
    <t>((1,1*0,55)-0,0491)*1,2</t>
  </si>
  <si>
    <t>((1,3*0,615)-0,0779)*91,7</t>
  </si>
  <si>
    <t>((1,3*0,70)-0,1257)*6,2</t>
  </si>
  <si>
    <t>180402111R00</t>
  </si>
  <si>
    <t>parkový trávník, výsevem, v rovině nebo na svahu do 1:5</t>
  </si>
  <si>
    <t>1,3*7,0</t>
  </si>
  <si>
    <t>181201101R00</t>
  </si>
  <si>
    <t>Úprava pláně v násypech v hornině 1 až 4, bez zhutnění</t>
  </si>
  <si>
    <t>vyrovnání výškových rozdílů, plochy vodorovné a plochy do sklonu 1 : 5,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</si>
  <si>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</si>
  <si>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</si>
  <si>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</si>
  <si>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199000002R00</t>
  </si>
  <si>
    <t>Poplatky za skládku horniny 1- 4</t>
  </si>
  <si>
    <t>199000003R00</t>
  </si>
  <si>
    <t>Poplatky za skládku horniny 5 - 7</t>
  </si>
  <si>
    <t>00572400R</t>
  </si>
  <si>
    <t>Směs travní parková I. běžná zátěž PROFI</t>
  </si>
  <si>
    <t>kg</t>
  </si>
  <si>
    <t>SPCM</t>
  </si>
  <si>
    <t>POL3_1</t>
  </si>
  <si>
    <t>9,10*0,025*1,05</t>
  </si>
  <si>
    <t>58337332R</t>
  </si>
  <si>
    <t>štěrkopísek frakce 0,0 až 22,0 mm; třída C</t>
  </si>
  <si>
    <t>t</t>
  </si>
  <si>
    <t>7,79668*1,01*1,7</t>
  </si>
  <si>
    <t>58337345R</t>
  </si>
  <si>
    <t>štěrkopísek frakce 0,0 až 32,0 mm; třída C</t>
  </si>
  <si>
    <t>POL3_</t>
  </si>
  <si>
    <t>(79,49714-7,79668)*1,01*1,7</t>
  </si>
  <si>
    <t>327213114R00</t>
  </si>
  <si>
    <t>Zdi nadzáklad.opěrné z lom.kam., výplňové na MC 25</t>
  </si>
  <si>
    <t>(0,50+0,65)/2*2,0*1,42</t>
  </si>
  <si>
    <t>327361102R00</t>
  </si>
  <si>
    <t>Výztuž opěr.zdí pruty z oceli 10216 (E),D do 32 mm</t>
  </si>
  <si>
    <t>4*0,5*2,5/1000</t>
  </si>
  <si>
    <t>451573111R00</t>
  </si>
  <si>
    <t>Lože pod potrubí, stoky a drobné objekty z písku a štěrkopísku  do 65 mm</t>
  </si>
  <si>
    <t>827-1</t>
  </si>
  <si>
    <t>v otevřeném výkopu,</t>
  </si>
  <si>
    <t>1,1*0,1*2,0</t>
  </si>
  <si>
    <t>1,1*0,1*13,2</t>
  </si>
  <si>
    <t>1,1*0,1*1,0</t>
  </si>
  <si>
    <t>1,1*0,1*1,2</t>
  </si>
  <si>
    <t>1,3*0,1*91,7</t>
  </si>
  <si>
    <t>1,3*0,1*6,2</t>
  </si>
  <si>
    <t>1,0*2,0*0,15</t>
  </si>
  <si>
    <t>452112111R00</t>
  </si>
  <si>
    <t>Osazení betonových dílců pod potrubí prstenců nebo rámůpod poklopy a mříže výšky do 100 mm</t>
  </si>
  <si>
    <t>kus</t>
  </si>
  <si>
    <t>452311111R00</t>
  </si>
  <si>
    <t>Podkladní a zajišťovací konstrukce z betonu desky pod potrubí, stoky a drobné objekty , z betonu prostého třídy C -/7,5</t>
  </si>
  <si>
    <t>z cementu portlandského nebo struskoportlandského, v otevřeném výkopu,</t>
  </si>
  <si>
    <t>3,94*0,1*4</t>
  </si>
  <si>
    <t>457532112R00</t>
  </si>
  <si>
    <t>Filtr.vrstvy ze zhut.kam. hrubého drcen. 32-63 mm</t>
  </si>
  <si>
    <t>(0,30+0,53)/2*1,15*2</t>
  </si>
  <si>
    <t>461310214RT4</t>
  </si>
  <si>
    <t>Patka z prostého nebo vodostavebního betonu třída C25/30, stupeň vlivu prostředí XF2</t>
  </si>
  <si>
    <t>831-2</t>
  </si>
  <si>
    <t>s provedením dilatačních spár v osové vzdálenosti 2 m a jejich zalitím živičnou zálivkou, do rýhy nebo do bednění,</t>
  </si>
  <si>
    <t>2,0*1,0*0,80</t>
  </si>
  <si>
    <t>463212111R00</t>
  </si>
  <si>
    <t>Rovnanina z lom.kamene s vyklínováním spár úlomky</t>
  </si>
  <si>
    <t>0,5*1,5*1,42*2</t>
  </si>
  <si>
    <t>463212191R00</t>
  </si>
  <si>
    <t>Příplatek za vypracování líce rovnaniny z lom.kam.</t>
  </si>
  <si>
    <t>1,5*1,42*2</t>
  </si>
  <si>
    <t>465511511R00</t>
  </si>
  <si>
    <t>Dlažba z lom. kam. do MC do 20 m2 vysp. MCs, 20 cm</t>
  </si>
  <si>
    <t>2,0*0,35</t>
  </si>
  <si>
    <t>59224346.AT</t>
  </si>
  <si>
    <t>prstenec vyrovnávací šachetní; betonový; TBW; DN = 625,0 mm; h = 40,0 mm; s = 120,00 mm</t>
  </si>
  <si>
    <t>V</t>
  </si>
  <si>
    <t>3*1,01</t>
  </si>
  <si>
    <t>566901111R00</t>
  </si>
  <si>
    <t>Vyspravení podkladu po překopech kamenivem těženým nebo štěrkopískem</t>
  </si>
  <si>
    <t>pro inženýrské sítě, se zhutněním</t>
  </si>
  <si>
    <t>138,0*0,15</t>
  </si>
  <si>
    <t>566903111R00</t>
  </si>
  <si>
    <t>Vyspravení podkladu po překopech kamenivem hrubým drceným</t>
  </si>
  <si>
    <t>138,0*0,20*1,7</t>
  </si>
  <si>
    <t>566904111R00</t>
  </si>
  <si>
    <t>Vyspravení podkladu po překopech kamenivem obalovaným asfaltem</t>
  </si>
  <si>
    <t>138,0*0,08*2,42</t>
  </si>
  <si>
    <t>572952112R00</t>
  </si>
  <si>
    <t>Vyspravení krytu po překopech pro inženýrské sítě asfaltovým betonem, po zhutnění tloušťky přes  50 do  70 mm</t>
  </si>
  <si>
    <t>138,0+57,0</t>
  </si>
  <si>
    <t>599142111R00</t>
  </si>
  <si>
    <t>Úprava zálivky dilatačních nebo pracovních spár šířky přes 20 do 40 mm</t>
  </si>
  <si>
    <t>v cementobetonovém krytu hloubky do 40 mm</t>
  </si>
  <si>
    <t>617451501R01</t>
  </si>
  <si>
    <t>Potěry dna šachet hlazené ocelovým hladítkem, cementová malta viz. TZ, spojení kónusu a prstenců</t>
  </si>
  <si>
    <t>POL1_0</t>
  </si>
  <si>
    <t>0,226*3</t>
  </si>
  <si>
    <t>810361111R00</t>
  </si>
  <si>
    <t>Přeseknutí betonové trouby DN do 250 mm</t>
  </si>
  <si>
    <t>871313121R00</t>
  </si>
  <si>
    <t>Montáž potrubí z trub z plastů těsněných gumovým kroužkem  DN 150 mm</t>
  </si>
  <si>
    <t>v otevřeném výkopu ve sklonu do 20 %,</t>
  </si>
  <si>
    <t>871353121R00</t>
  </si>
  <si>
    <t>Montáž potrubí z trub z plastů těsněných gumovým kroužkem  DN 200 mm</t>
  </si>
  <si>
    <t>871373121R00</t>
  </si>
  <si>
    <t>Montáž potrubí z trub z plastů těsněných gumovým kroužkem  DN 300 mm</t>
  </si>
  <si>
    <t>871393121R00</t>
  </si>
  <si>
    <t>Montáž potrubí z trub z plastů těsněných gumovým kroužkem  DN 400 mm</t>
  </si>
  <si>
    <t>877373121R00</t>
  </si>
  <si>
    <t>Montáž tvarovek na potrubí z trub z plastů těsněných gumovým kroužkem odbočných DN 300 mm</t>
  </si>
  <si>
    <t>877313122R00</t>
  </si>
  <si>
    <t>Montáž tvarovek na potrubí z trub z plastů těsněných gumovým kroužkem přesuvek DN 150 mm</t>
  </si>
  <si>
    <t>877353122R00</t>
  </si>
  <si>
    <t>Montáž tvarovek na potrubí z trub z plastů těsněných gumovým kroužkem přesuvek DN 200 mm</t>
  </si>
  <si>
    <t>877363122R00</t>
  </si>
  <si>
    <t>Montáž tvarovek na potrubí z trub z plastů těsněných gumovým kroužkem přesuvek DN 250 mm</t>
  </si>
  <si>
    <t>877313123R00</t>
  </si>
  <si>
    <t>Montáž tvarovek na potrubí z trub z plastů těsněných gumovým kroužkem jednoosých DN 150 mm</t>
  </si>
  <si>
    <t>877353123R00</t>
  </si>
  <si>
    <t>Montáž tvarovek na potrubí z trub z plastů těsněných gumovým kroužkem jednoosých DN 200 mm</t>
  </si>
  <si>
    <t>877363123R00</t>
  </si>
  <si>
    <t>Montáž tvarovek na potrubí z trub z plastů těsněných gumovým kroužkem jednoosých DN 250 mm</t>
  </si>
  <si>
    <t>877373123R00</t>
  </si>
  <si>
    <t>Montáž tvarovek na potrubí z trub z plastů těsněných gumovým kroužkem jednoosých DN 300 mm</t>
  </si>
  <si>
    <t>892585111R00</t>
  </si>
  <si>
    <t>Zkoušky těsnosti kanalizačního potrubí zabezpečení konců a zkouška vzduchem kanalizačního potrubí _x000D_
 do DN 300 mm</t>
  </si>
  <si>
    <t>úsek</t>
  </si>
  <si>
    <t>vodou nebo vzduchem,</t>
  </si>
  <si>
    <t>892595111R00</t>
  </si>
  <si>
    <t>Zkoušky těsnosti kanalizačního potrubí zabezpečení konců a zkouška vzduchem kanalizačního potrubí _x000D_
 do DN 400 mm</t>
  </si>
  <si>
    <t>892916111R00</t>
  </si>
  <si>
    <t>Zkoušky těsnosti kanalizačního potrubí utěsnění přípojek při zkoušce kanalizačního potrubí_x000D_
 DN přípojek do 200 mm</t>
  </si>
  <si>
    <t>sada</t>
  </si>
  <si>
    <t>892855113R00</t>
  </si>
  <si>
    <t>Kamerové prohlídky potrubí do 100 m</t>
  </si>
  <si>
    <t>894421111RT1</t>
  </si>
  <si>
    <t>Osazení betonových dílců pro šachty podle DIN 4034 skruže rovné, o hmotnosti do 0,5 t</t>
  </si>
  <si>
    <t>na kroužek,</t>
  </si>
  <si>
    <t>894422111RT1</t>
  </si>
  <si>
    <t>Osazení betonových dílců pro šachty podle DIN 4034 skruže přechodové, pro jakoukoliv hmotnost</t>
  </si>
  <si>
    <t>894423111RT1</t>
  </si>
  <si>
    <t>Osazení betonových dílců pro šachty podle DIN 4034 šachtového dna, o hmotnosti do 2 t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</si>
  <si>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</si>
  <si>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</si>
  <si>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</si>
  <si>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šachta Š5 : 1</t>
  </si>
  <si>
    <t>899103111R00</t>
  </si>
  <si>
    <t>Osazení poklopů litinových a ocelových o hmotnost jednotlivě přes 100  do 150 kg</t>
  </si>
  <si>
    <t>899104211U01</t>
  </si>
  <si>
    <t>Dmtž poklop litina+rám 150kg-</t>
  </si>
  <si>
    <t>286147901R</t>
  </si>
  <si>
    <t>trubka plastová kanalizační PP; hladká, s hrdlem; Sn 8 kN/m2; D = 110,0 mm; s = 3,40 mm; l = 1 000,0 mm</t>
  </si>
  <si>
    <t>2*1,093</t>
  </si>
  <si>
    <t>286147916R</t>
  </si>
  <si>
    <t>trubka plastová kanalizační PP; hladká, s hrdlem; Sn 8 kN/m2; D = 160,0 mm; s = 4,90 mm; l = 5 000,0 mm</t>
  </si>
  <si>
    <t>13,2/5,0*1,093</t>
  </si>
  <si>
    <t>286147919R</t>
  </si>
  <si>
    <t>trubka plastová kanalizační PP; hladká, s hrdlem; Sn 8 kN/m2; D = 200,0 mm; s = 6,20 mm; l = 1 000,0 mm</t>
  </si>
  <si>
    <t>1*1,015</t>
  </si>
  <si>
    <t>286147927R</t>
  </si>
  <si>
    <t>trubka plastová kanalizační PP; hladká, s hrdlem; Sn 8 kN/m2; D = 250,0 mm; s = 7,70 mm; l = 3 000,0 mm</t>
  </si>
  <si>
    <t>286147935R</t>
  </si>
  <si>
    <t>trubka plastová kanalizační PP; hladká, s hrdlem; Sn 8 kN/m2; D = 315,0 mm; s = 9,70 mm; l = 6 000,0 mm</t>
  </si>
  <si>
    <t>91,7/6,0*1,093</t>
  </si>
  <si>
    <t>286147935R1</t>
  </si>
  <si>
    <t>Trubka kanalizační odolná PPKGEM 400x12,3x6000 mm</t>
  </si>
  <si>
    <t>6,2/6,0*1,093</t>
  </si>
  <si>
    <t>28656116R</t>
  </si>
  <si>
    <t>spojka přesuvná (přesuvka) PP; DN 110,0 mm; l = 139 mm; hrdlovaná; spoj násuvný</t>
  </si>
  <si>
    <t>2*1,015</t>
  </si>
  <si>
    <t>28656118R</t>
  </si>
  <si>
    <t>spojka přesuvná (přesuvka) PP; DN 160,0 mm; l = 185 mm; hrdlovaná; spoj násuvný</t>
  </si>
  <si>
    <t>5*1,015</t>
  </si>
  <si>
    <t>28656119R</t>
  </si>
  <si>
    <t>spojka přesuvná (přesuvka) PP; DN 200,0 mm; l = 239 mm; hrdlovaná; spoj násuvný</t>
  </si>
  <si>
    <t>28656120R</t>
  </si>
  <si>
    <t>spojka přesuvná (přesuvka) PP; DN 250,0 mm; l = 275 mm; hrdlovaná; spoj násuvný</t>
  </si>
  <si>
    <t>28656127R</t>
  </si>
  <si>
    <t>přechod kameninové hrdlo-plast DN 160,0 mm; l = 207 mm; spoj násuvný</t>
  </si>
  <si>
    <t>28656130R1</t>
  </si>
  <si>
    <t>Přechodka beton/plast PPKGBA DN160</t>
  </si>
  <si>
    <t>28656135R</t>
  </si>
  <si>
    <t>koleno PP; 15,0 °; DN 250,0 mm; s 1 hrdlem; spoj násuvný</t>
  </si>
  <si>
    <t>28656139R</t>
  </si>
  <si>
    <t>koleno PP; 30,0 °; DN 160,0 mm; s 1 hrdlem; spoj násuvný</t>
  </si>
  <si>
    <t>28656142R</t>
  </si>
  <si>
    <t>koleno PP; 45,0 °; DN 160,0 mm; s 1 hrdlem; spoj násuvný</t>
  </si>
  <si>
    <t>10*1,015</t>
  </si>
  <si>
    <t>28656143R</t>
  </si>
  <si>
    <t>koleno PP; 45,0 °; DN 200,0 mm; s 1 hrdlem; spoj násuvný</t>
  </si>
  <si>
    <t>28656156R</t>
  </si>
  <si>
    <t>redukce excentrická; PP; DN 160,0 mm; DN2 110 mm; l = 123 mm; hrdlová; spoj násuvný</t>
  </si>
  <si>
    <t>28656160R</t>
  </si>
  <si>
    <t>redukce excentrická; PP; DN 315,0 mm; DN2 250 mm; hrdlová; spoj násuvný</t>
  </si>
  <si>
    <t>28656170R</t>
  </si>
  <si>
    <t>odbočka PP; 45,0 °; hrdlovaná; spoj násuvný; DN 315,0 mm; DN2 160 mm</t>
  </si>
  <si>
    <t>13*1,015</t>
  </si>
  <si>
    <t>28656171R</t>
  </si>
  <si>
    <t>odbočka PP; 45,0 °; hrdlovaná; spoj násuvný; DN 315,0 mm; DN2 200 mm</t>
  </si>
  <si>
    <t>28656172R</t>
  </si>
  <si>
    <t>odbočka PP; 45,0 °; hrdlovaná; spoj násuvný; DN 315,0 mm; DN2 315 mm</t>
  </si>
  <si>
    <t>59224353.AR</t>
  </si>
  <si>
    <t>konus šachetní; železobetonový; TBR; d = 1 240,0 mm; DN = 1 000,0 mm; DN 2 = 625 mm; h = 580 mm; počet stupadel 2; ocelové s PE povlakem, kapsové</t>
  </si>
  <si>
    <t>4*1,01</t>
  </si>
  <si>
    <t>59224358.AR</t>
  </si>
  <si>
    <t>skruž železobetonová TBS; DN = 1 000,0 mm; h = 250,0 mm; s = 120,00 mm; počet stupadel 1; ocelové s PE povlakem; beton C 40/50</t>
  </si>
  <si>
    <t>59224366.AR1</t>
  </si>
  <si>
    <t>Dno šachetní přímé TBZ-Q.1 100/603 KOM</t>
  </si>
  <si>
    <t>59224366.AR2</t>
  </si>
  <si>
    <t>Dno šachetní přímé TBZ-Q.1 100/693 KOM</t>
  </si>
  <si>
    <t>1*1,01</t>
  </si>
  <si>
    <t>59224373.AR</t>
  </si>
  <si>
    <t>profil těsnicí elastomerní; pro spojení betonových šachetních dílů; tvar kruh; d = 1 000,0 mm</t>
  </si>
  <si>
    <t>917862111R00</t>
  </si>
  <si>
    <t>Osazení chodníkového obrubníku betonového stojatého, s boční opěrou z betonu prostého, do lože z betonu prostého C 12/15</t>
  </si>
  <si>
    <t>se zatřením lože, s vyplněním a zatřením spár cementovou maltou. S dodáním hmot pro lože tl. 80-100 mm.</t>
  </si>
  <si>
    <t>919735113R00</t>
  </si>
  <si>
    <t>Řezání stávajících krytů nebo podkladů živičných, hloubky přes 100 do 150 mm</t>
  </si>
  <si>
    <t>včetně spotřeby vody</t>
  </si>
  <si>
    <t>(115,3-7,0)*2</t>
  </si>
  <si>
    <t>936311113R00</t>
  </si>
  <si>
    <t>Zabetonování potrubí z betonu vodostavebního třídy C 25/30 XA2, o ploše otvoru do 0,25 m2</t>
  </si>
  <si>
    <t>801-5</t>
  </si>
  <si>
    <t>uloženého ve vynechaných otvorech ve dně nebo ve stěnách nádrží z betonu vodostavebního, pevné spojení potrubí nebo trubní zděře s betonem v otvoru, očištění potrubí před betonáží, bednění a odbednění,</t>
  </si>
  <si>
    <t>0,07*0,2</t>
  </si>
  <si>
    <t>960211251R00</t>
  </si>
  <si>
    <t>Bourání konstrukcí zděných z kamene nebo cihel</t>
  </si>
  <si>
    <t>0,5*5,0*1,5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</si>
  <si>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</si>
  <si>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</si>
  <si>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</si>
  <si>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998276101R00</t>
  </si>
  <si>
    <t>Přesun hmot pro trubní vedení z trub plastových nebo sklolaminátových v otevřeném výkopu</t>
  </si>
  <si>
    <t>POL7_</t>
  </si>
  <si>
    <t>vodovodu nebo kanalizace ražené nebo hloubené (827 1.1, 827 1.9, 827 2.1, 827 2.9), drobných objektů</t>
  </si>
  <si>
    <t>711786166R00</t>
  </si>
  <si>
    <t>Provedení detailů pryskyřicemi těsnění trubních prostupů tmelem z epoxidové pryskyřice a tkaninou D přes 200 do 500 mm</t>
  </si>
  <si>
    <t>800-711</t>
  </si>
  <si>
    <t>23523006R1</t>
  </si>
  <si>
    <t>Dvousložková injektážní hmota - pryskyřice</t>
  </si>
  <si>
    <t>RTS 17/ I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</si>
  <si>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</si>
  <si>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</si>
  <si>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</si>
  <si>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721110917R00</t>
  </si>
  <si>
    <t>Opravy odpadního potrubí kameninového propojení dosavadního potrubí , DN 150</t>
  </si>
  <si>
    <t>800-721</t>
  </si>
  <si>
    <t>721110927R00</t>
  </si>
  <si>
    <t>Opravy odpadního potrubí kameninového krácení trub, DN 150</t>
  </si>
  <si>
    <t>721170967R00</t>
  </si>
  <si>
    <t>Opravy odpadního potrubí novodurového propojení dosavadního potrubí PVC, D 160 mm</t>
  </si>
  <si>
    <t>721170968R00</t>
  </si>
  <si>
    <t>Opravy odpadního potrubí novodurového propojení dosavadního potrubí PVC, D 200 mm</t>
  </si>
  <si>
    <t>721170969R00</t>
  </si>
  <si>
    <t>Opravy odpadního potrubí novodurového propojení dosavadního potrubí PVC, D 315 mm</t>
  </si>
  <si>
    <t>721170977R00</t>
  </si>
  <si>
    <t>Opravy odpadního potrubí novodurového krácení trub, D 160 mm</t>
  </si>
  <si>
    <t>721170978R00</t>
  </si>
  <si>
    <t>Opravy odpadního potrubí novodurového krácení trub, D 200 mm</t>
  </si>
  <si>
    <t>721170979R01</t>
  </si>
  <si>
    <t>Oprava potrubí z PVC, krácení trub DN250 a DN400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</si>
  <si>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</si>
  <si>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</si>
  <si>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</si>
  <si>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979990113T00</t>
  </si>
  <si>
    <t>Poplatek za skládku - živice</t>
  </si>
  <si>
    <t xml:space="preserve">t     </t>
  </si>
  <si>
    <t>979990114T00</t>
  </si>
  <si>
    <t>Poplatek za skládku - štěrky</t>
  </si>
  <si>
    <t>979990103R00</t>
  </si>
  <si>
    <t>Poplatek za skládku beton do 30x30 cm</t>
  </si>
  <si>
    <t>801-3</t>
  </si>
  <si>
    <t>7,5154*1,7</t>
  </si>
  <si>
    <t>979082213R00</t>
  </si>
  <si>
    <t>Vodorovná doprava suti po suchu bez naložení, ale se složením a hrubým urovnáním na vzdálenost do 1 km</t>
  </si>
  <si>
    <t>POL8_</t>
  </si>
  <si>
    <t>979082219R00</t>
  </si>
  <si>
    <t>Vodorovná doprava suti po suchu příplatek k ceně za každý další i započatý 1 km přes 1 km</t>
  </si>
  <si>
    <t>979093111R00</t>
  </si>
  <si>
    <t>Uložení suti na skládku bez zhutnění</t>
  </si>
  <si>
    <t>JKSO:</t>
  </si>
  <si>
    <t>827.21.A4</t>
  </si>
  <si>
    <t>Profil potrubí DN do 400 mm</t>
  </si>
  <si>
    <t>JKSO</t>
  </si>
  <si>
    <t>115,3 m</t>
  </si>
  <si>
    <t>potrubí z trub z plastických hmot a sklolaminátu</t>
  </si>
  <si>
    <t>JKSOChar</t>
  </si>
  <si>
    <t>rekonstrukce a modernizace objektu prostá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</si>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</sst>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password="C66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55</v>
      </c>
      <c r="J8" s="10"/>
    </row>
    <row r="9" spans="1:15" ht="15.75" hidden="1" customHeight="1" x14ac:dyDescent="0.2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56</v>
      </c>
      <c r="J9" s="10"/>
    </row>
    <row r="10" spans="1:15" ht="15.75" hidden="1" customHeight="1" x14ac:dyDescent="0.2">
      <c r="A10" s="3"/>
      <c r="B10" s="47"/>
      <c r="C10" s="117" t="s">
        <v>54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87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SUMIF(F51:F65,A16,I51:I65)+SUMIF(F51:F65,"PSU",I51:I65)</f>
        <v>0</v>
      </c>
      <c r="J16" s="83"/>
    </row>
    <row r="17" spans="1:10" ht="23.25" customHeight="1" x14ac:dyDescent="0.2">
      <c r="A17" s="187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SUMIF(F51:F65,A17,I51:I65)</f>
        <v>0</v>
      </c>
      <c r="J17" s="83"/>
    </row>
    <row r="18" spans="1:10" ht="23.25" customHeight="1" x14ac:dyDescent="0.2">
      <c r="A18" s="187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SUMIF(F51:F65,A18,I51:I65)</f>
        <v>0</v>
      </c>
      <c r="J18" s="83"/>
    </row>
    <row r="19" spans="1:10" ht="23.25" customHeight="1" x14ac:dyDescent="0.2">
      <c r="A19" s="187" t="s">
        <v>94</v>
      </c>
      <c r="B19" s="52" t="s">
        <v>27</v>
      </c>
      <c r="C19" s="53"/>
      <c r="D19" s="54"/>
      <c r="E19" s="81"/>
      <c r="F19" s="82"/>
      <c r="G19" s="81"/>
      <c r="H19" s="82"/>
      <c r="I19" s="81">
        <f>SUMIF(F51:F65,A19,I51:I65)</f>
        <v>0</v>
      </c>
      <c r="J19" s="83"/>
    </row>
    <row r="20" spans="1:10" ht="23.25" customHeight="1" x14ac:dyDescent="0.2">
      <c r="A20" s="187" t="s">
        <v>95</v>
      </c>
      <c r="B20" s="52" t="s">
        <v>28</v>
      </c>
      <c r="C20" s="53"/>
      <c r="D20" s="54"/>
      <c r="E20" s="81"/>
      <c r="F20" s="82"/>
      <c r="G20" s="81"/>
      <c r="H20" s="82"/>
      <c r="I20" s="81">
        <f>SUMIF(F51:F65,A20,I51:I65)</f>
        <v>0</v>
      </c>
      <c r="J20" s="83"/>
    </row>
    <row r="21" spans="1:10" ht="23.25" customHeight="1" x14ac:dyDescent="0.2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IF(A24&gt;50, ROUNDUP(A23, 0), ROUNDDOWN(A23, 0))</f>
        <v>0</v>
      </c>
      <c r="H24" s="91"/>
      <c r="I24" s="91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IF(A26&gt;50, ROUNDUP(A25, 0), ROUNDDOWN(A25, 0))</f>
        <v>0</v>
      </c>
      <c r="H26" s="79"/>
      <c r="I26" s="79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80">
        <f>CenaCelkem-(ZakladDPHSni+DPHSni+ZakladDPHZakl+DPHZakl)</f>
        <v>0</v>
      </c>
      <c r="H27" s="80"/>
      <c r="I27" s="80"/>
      <c r="J27" s="58" t="str">
        <f t="shared" si="0"/>
        <v>CZK</v>
      </c>
    </row>
    <row r="28" spans="1:10" ht="27.75" hidden="1" customHeight="1" thickBot="1" x14ac:dyDescent="0.25">
      <c r="A28" s="3"/>
      <c r="B28" s="160" t="s">
        <v>23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0" t="s">
        <v>35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43040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7" t="s">
        <v>1</v>
      </c>
      <c r="J38" s="138" t="s">
        <v>0</v>
      </c>
    </row>
    <row r="39" spans="1:10" ht="25.5" hidden="1" customHeight="1" x14ac:dyDescent="0.2">
      <c r="A39" s="129">
        <v>1</v>
      </c>
      <c r="B39" s="139" t="s">
        <v>57</v>
      </c>
      <c r="C39" s="140"/>
      <c r="D39" s="141"/>
      <c r="E39" s="141"/>
      <c r="F39" s="142">
        <f>'00 001 Naklady'!AE20+'SO01  001 Pol'!AE360</f>
        <v>0</v>
      </c>
      <c r="G39" s="143">
        <f>'00 001 Naklady'!AF20+'SO01  001 Pol'!AF360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29">
        <v>2</v>
      </c>
      <c r="B40" s="146" t="s">
        <v>58</v>
      </c>
      <c r="C40" s="147" t="s">
        <v>59</v>
      </c>
      <c r="D40" s="148"/>
      <c r="E40" s="148"/>
      <c r="F40" s="149">
        <f>'00 001 Naklady'!AE20</f>
        <v>0</v>
      </c>
      <c r="G40" s="150">
        <f>'00 001 Naklady'!AF20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customHeight="1" x14ac:dyDescent="0.2">
      <c r="A41" s="129">
        <v>3</v>
      </c>
      <c r="B41" s="152" t="s">
        <v>60</v>
      </c>
      <c r="C41" s="140" t="s">
        <v>59</v>
      </c>
      <c r="D41" s="141"/>
      <c r="E41" s="141"/>
      <c r="F41" s="153">
        <f>'00 001 Naklady'!AE20</f>
        <v>0</v>
      </c>
      <c r="G41" s="144">
        <f>'00 001 Naklady'!AF20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 x14ac:dyDescent="0.2">
      <c r="A42" s="129">
        <v>2</v>
      </c>
      <c r="B42" s="146" t="s">
        <v>61</v>
      </c>
      <c r="C42" s="147" t="s">
        <v>62</v>
      </c>
      <c r="D42" s="148"/>
      <c r="E42" s="148"/>
      <c r="F42" s="149">
        <f>'SO01  001 Pol'!AE360</f>
        <v>0</v>
      </c>
      <c r="G42" s="150">
        <f>'SO01  001 Pol'!AF360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29">
        <v>3</v>
      </c>
      <c r="B43" s="152" t="s">
        <v>60</v>
      </c>
      <c r="C43" s="140" t="s">
        <v>62</v>
      </c>
      <c r="D43" s="141"/>
      <c r="E43" s="141"/>
      <c r="F43" s="153">
        <f>'SO01  001 Pol'!AE360</f>
        <v>0</v>
      </c>
      <c r="G43" s="144">
        <f>'SO01  001 Pol'!AF360</f>
        <v>0</v>
      </c>
      <c r="H43" s="144">
        <f>(F43*SazbaDPH1/100)+(G43*SazbaDPH2/100)</f>
        <v>0</v>
      </c>
      <c r="I43" s="144">
        <f>F43+G43+H43</f>
        <v>0</v>
      </c>
      <c r="J43" s="145" t="str">
        <f>IF(CenaCelkemVypocet=0,"",I43/CenaCelkemVypocet*100)</f>
        <v/>
      </c>
    </row>
    <row r="44" spans="1:10" ht="25.5" customHeight="1" x14ac:dyDescent="0.2">
      <c r="A44" s="129"/>
      <c r="B44" s="154" t="s">
        <v>63</v>
      </c>
      <c r="C44" s="155"/>
      <c r="D44" s="155"/>
      <c r="E44" s="156"/>
      <c r="F44" s="157">
        <f>SUMIF(A39:A43,"=1",F39:F43)</f>
        <v>0</v>
      </c>
      <c r="G44" s="158">
        <f>SUMIF(A39:A43,"=1",G39:G43)</f>
        <v>0</v>
      </c>
      <c r="H44" s="158">
        <f>SUMIF(A39:A43,"=1",H39:H43)</f>
        <v>0</v>
      </c>
      <c r="I44" s="158">
        <f>SUMIF(A39:A43,"=1",I39:I43)</f>
        <v>0</v>
      </c>
      <c r="J44" s="159">
        <f>SUMIF(A39:A43,"=1",J39:J43)</f>
        <v>0</v>
      </c>
    </row>
    <row r="48" spans="1:10" ht="15.75" x14ac:dyDescent="0.25">
      <c r="B48" s="169" t="s">
        <v>65</v>
      </c>
    </row>
    <row r="50" spans="1:10" ht="25.5" customHeight="1" x14ac:dyDescent="0.2">
      <c r="A50" s="170"/>
      <c r="B50" s="173" t="s">
        <v>17</v>
      </c>
      <c r="C50" s="173" t="s">
        <v>5</v>
      </c>
      <c r="D50" s="174"/>
      <c r="E50" s="174"/>
      <c r="F50" s="175" t="s">
        <v>66</v>
      </c>
      <c r="G50" s="175"/>
      <c r="H50" s="175"/>
      <c r="I50" s="175" t="s">
        <v>29</v>
      </c>
      <c r="J50" s="175" t="s">
        <v>0</v>
      </c>
    </row>
    <row r="51" spans="1:10" ht="25.5" customHeight="1" x14ac:dyDescent="0.2">
      <c r="A51" s="171"/>
      <c r="B51" s="176" t="s">
        <v>67</v>
      </c>
      <c r="C51" s="177" t="s">
        <v>68</v>
      </c>
      <c r="D51" s="178"/>
      <c r="E51" s="178"/>
      <c r="F51" s="183" t="s">
        <v>24</v>
      </c>
      <c r="G51" s="184"/>
      <c r="H51" s="184"/>
      <c r="I51" s="184">
        <f>'SO01  001 Pol'!G8</f>
        <v>0</v>
      </c>
      <c r="J51" s="181" t="str">
        <f>IF(I66=0,"",I51/I66*100)</f>
        <v/>
      </c>
    </row>
    <row r="52" spans="1:10" ht="25.5" customHeight="1" x14ac:dyDescent="0.2">
      <c r="A52" s="171"/>
      <c r="B52" s="176" t="s">
        <v>69</v>
      </c>
      <c r="C52" s="177" t="s">
        <v>70</v>
      </c>
      <c r="D52" s="178"/>
      <c r="E52" s="178"/>
      <c r="F52" s="183" t="s">
        <v>24</v>
      </c>
      <c r="G52" s="184"/>
      <c r="H52" s="184"/>
      <c r="I52" s="184">
        <f>'SO01  001 Pol'!G173</f>
        <v>0</v>
      </c>
      <c r="J52" s="181" t="str">
        <f>IF(I66=0,"",I52/I66*100)</f>
        <v/>
      </c>
    </row>
    <row r="53" spans="1:10" ht="25.5" customHeight="1" x14ac:dyDescent="0.2">
      <c r="A53" s="171"/>
      <c r="B53" s="176" t="s">
        <v>71</v>
      </c>
      <c r="C53" s="177" t="s">
        <v>72</v>
      </c>
      <c r="D53" s="178"/>
      <c r="E53" s="178"/>
      <c r="F53" s="183" t="s">
        <v>24</v>
      </c>
      <c r="G53" s="184"/>
      <c r="H53" s="184"/>
      <c r="I53" s="184">
        <f>'SO01  001 Pol'!G178</f>
        <v>0</v>
      </c>
      <c r="J53" s="181" t="str">
        <f>IF(I66=0,"",I53/I66*100)</f>
        <v/>
      </c>
    </row>
    <row r="54" spans="1:10" ht="25.5" customHeight="1" x14ac:dyDescent="0.2">
      <c r="A54" s="171"/>
      <c r="B54" s="176" t="s">
        <v>73</v>
      </c>
      <c r="C54" s="177" t="s">
        <v>74</v>
      </c>
      <c r="D54" s="178"/>
      <c r="E54" s="178"/>
      <c r="F54" s="183" t="s">
        <v>24</v>
      </c>
      <c r="G54" s="184"/>
      <c r="H54" s="184"/>
      <c r="I54" s="184">
        <f>'SO01  001 Pol'!G205</f>
        <v>0</v>
      </c>
      <c r="J54" s="181" t="str">
        <f>IF(I66=0,"",I54/I66*100)</f>
        <v/>
      </c>
    </row>
    <row r="55" spans="1:10" ht="25.5" customHeight="1" x14ac:dyDescent="0.2">
      <c r="A55" s="171"/>
      <c r="B55" s="176" t="s">
        <v>75</v>
      </c>
      <c r="C55" s="177" t="s">
        <v>76</v>
      </c>
      <c r="D55" s="178"/>
      <c r="E55" s="178"/>
      <c r="F55" s="183" t="s">
        <v>24</v>
      </c>
      <c r="G55" s="184"/>
      <c r="H55" s="184"/>
      <c r="I55" s="184">
        <f>'SO01  001 Pol'!G219</f>
        <v>0</v>
      </c>
      <c r="J55" s="181" t="str">
        <f>IF(I66=0,"",I55/I66*100)</f>
        <v/>
      </c>
    </row>
    <row r="56" spans="1:10" ht="25.5" customHeight="1" x14ac:dyDescent="0.2">
      <c r="A56" s="171"/>
      <c r="B56" s="176" t="s">
        <v>77</v>
      </c>
      <c r="C56" s="177" t="s">
        <v>78</v>
      </c>
      <c r="D56" s="178"/>
      <c r="E56" s="178"/>
      <c r="F56" s="183" t="s">
        <v>24</v>
      </c>
      <c r="G56" s="184"/>
      <c r="H56" s="184"/>
      <c r="I56" s="184">
        <f>'SO01  001 Pol'!G222</f>
        <v>0</v>
      </c>
      <c r="J56" s="181" t="str">
        <f>IF(I66=0,"",I56/I66*100)</f>
        <v/>
      </c>
    </row>
    <row r="57" spans="1:10" ht="25.5" customHeight="1" x14ac:dyDescent="0.2">
      <c r="A57" s="171"/>
      <c r="B57" s="176" t="s">
        <v>79</v>
      </c>
      <c r="C57" s="177" t="s">
        <v>80</v>
      </c>
      <c r="D57" s="178"/>
      <c r="E57" s="178"/>
      <c r="F57" s="183" t="s">
        <v>24</v>
      </c>
      <c r="G57" s="184"/>
      <c r="H57" s="184"/>
      <c r="I57" s="184">
        <f>'SO01  001 Pol'!G317</f>
        <v>0</v>
      </c>
      <c r="J57" s="181" t="str">
        <f>IF(I66=0,"",I57/I66*100)</f>
        <v/>
      </c>
    </row>
    <row r="58" spans="1:10" ht="25.5" customHeight="1" x14ac:dyDescent="0.2">
      <c r="A58" s="171"/>
      <c r="B58" s="176" t="s">
        <v>81</v>
      </c>
      <c r="C58" s="177" t="s">
        <v>82</v>
      </c>
      <c r="D58" s="178"/>
      <c r="E58" s="178"/>
      <c r="F58" s="183" t="s">
        <v>24</v>
      </c>
      <c r="G58" s="184"/>
      <c r="H58" s="184"/>
      <c r="I58" s="184">
        <f>'SO01  001 Pol'!G323</f>
        <v>0</v>
      </c>
      <c r="J58" s="181" t="str">
        <f>IF(I66=0,"",I58/I66*100)</f>
        <v/>
      </c>
    </row>
    <row r="59" spans="1:10" ht="25.5" customHeight="1" x14ac:dyDescent="0.2">
      <c r="A59" s="171"/>
      <c r="B59" s="176" t="s">
        <v>83</v>
      </c>
      <c r="C59" s="177" t="s">
        <v>84</v>
      </c>
      <c r="D59" s="178"/>
      <c r="E59" s="178"/>
      <c r="F59" s="183" t="s">
        <v>24</v>
      </c>
      <c r="G59" s="184"/>
      <c r="H59" s="184"/>
      <c r="I59" s="184">
        <f>'SO01  001 Pol'!G327</f>
        <v>0</v>
      </c>
      <c r="J59" s="181" t="str">
        <f>IF(I66=0,"",I59/I66*100)</f>
        <v/>
      </c>
    </row>
    <row r="60" spans="1:10" ht="25.5" customHeight="1" x14ac:dyDescent="0.2">
      <c r="A60" s="171"/>
      <c r="B60" s="176" t="s">
        <v>85</v>
      </c>
      <c r="C60" s="177" t="s">
        <v>86</v>
      </c>
      <c r="D60" s="178"/>
      <c r="E60" s="178"/>
      <c r="F60" s="183" t="s">
        <v>24</v>
      </c>
      <c r="G60" s="184"/>
      <c r="H60" s="184"/>
      <c r="I60" s="184">
        <f>'SO01  001 Pol'!G332</f>
        <v>0</v>
      </c>
      <c r="J60" s="181" t="str">
        <f>IF(I66=0,"",I60/I66*100)</f>
        <v/>
      </c>
    </row>
    <row r="61" spans="1:10" ht="25.5" customHeight="1" x14ac:dyDescent="0.2">
      <c r="A61" s="171"/>
      <c r="B61" s="176" t="s">
        <v>87</v>
      </c>
      <c r="C61" s="177" t="s">
        <v>88</v>
      </c>
      <c r="D61" s="178"/>
      <c r="E61" s="178"/>
      <c r="F61" s="183" t="s">
        <v>25</v>
      </c>
      <c r="G61" s="184"/>
      <c r="H61" s="184"/>
      <c r="I61" s="184">
        <f>'SO01  001 Pol'!G335</f>
        <v>0</v>
      </c>
      <c r="J61" s="181" t="str">
        <f>IF(I66=0,"",I61/I66*100)</f>
        <v/>
      </c>
    </row>
    <row r="62" spans="1:10" ht="25.5" customHeight="1" x14ac:dyDescent="0.2">
      <c r="A62" s="171"/>
      <c r="B62" s="176" t="s">
        <v>89</v>
      </c>
      <c r="C62" s="177" t="s">
        <v>90</v>
      </c>
      <c r="D62" s="178"/>
      <c r="E62" s="178"/>
      <c r="F62" s="183" t="s">
        <v>25</v>
      </c>
      <c r="G62" s="184"/>
      <c r="H62" s="184"/>
      <c r="I62" s="184">
        <f>'SO01  001 Pol'!G340</f>
        <v>0</v>
      </c>
      <c r="J62" s="181" t="str">
        <f>IF(I66=0,"",I62/I66*100)</f>
        <v/>
      </c>
    </row>
    <row r="63" spans="1:10" ht="25.5" customHeight="1" x14ac:dyDescent="0.2">
      <c r="A63" s="171"/>
      <c r="B63" s="176" t="s">
        <v>91</v>
      </c>
      <c r="C63" s="177" t="s">
        <v>92</v>
      </c>
      <c r="D63" s="178"/>
      <c r="E63" s="178"/>
      <c r="F63" s="183" t="s">
        <v>93</v>
      </c>
      <c r="G63" s="184"/>
      <c r="H63" s="184"/>
      <c r="I63" s="184">
        <f>'SO01  001 Pol'!G351</f>
        <v>0</v>
      </c>
      <c r="J63" s="181" t="str">
        <f>IF(I66=0,"",I63/I66*100)</f>
        <v/>
      </c>
    </row>
    <row r="64" spans="1:10" ht="25.5" customHeight="1" x14ac:dyDescent="0.2">
      <c r="A64" s="171"/>
      <c r="B64" s="176" t="s">
        <v>94</v>
      </c>
      <c r="C64" s="177" t="s">
        <v>27</v>
      </c>
      <c r="D64" s="178"/>
      <c r="E64" s="178"/>
      <c r="F64" s="183" t="s">
        <v>94</v>
      </c>
      <c r="G64" s="184"/>
      <c r="H64" s="184"/>
      <c r="I64" s="184">
        <f>'00 001 Naklady'!G8</f>
        <v>0</v>
      </c>
      <c r="J64" s="181" t="str">
        <f>IF(I66=0,"",I64/I66*100)</f>
        <v/>
      </c>
    </row>
    <row r="65" spans="1:10" ht="25.5" customHeight="1" x14ac:dyDescent="0.2">
      <c r="A65" s="171"/>
      <c r="B65" s="176" t="s">
        <v>95</v>
      </c>
      <c r="C65" s="177" t="s">
        <v>28</v>
      </c>
      <c r="D65" s="178"/>
      <c r="E65" s="178"/>
      <c r="F65" s="183" t="s">
        <v>95</v>
      </c>
      <c r="G65" s="184"/>
      <c r="H65" s="184"/>
      <c r="I65" s="184">
        <f>'00 001 Naklady'!G12</f>
        <v>0</v>
      </c>
      <c r="J65" s="181" t="str">
        <f>IF(I66=0,"",I65/I66*100)</f>
        <v/>
      </c>
    </row>
    <row r="66" spans="1:10" ht="25.5" customHeight="1" x14ac:dyDescent="0.2">
      <c r="A66" s="172"/>
      <c r="B66" s="179" t="s">
        <v>1</v>
      </c>
      <c r="C66" s="179"/>
      <c r="D66" s="180"/>
      <c r="E66" s="180"/>
      <c r="F66" s="185"/>
      <c r="G66" s="186"/>
      <c r="H66" s="186"/>
      <c r="I66" s="186">
        <f>SUM(I51:I65)</f>
        <v>0</v>
      </c>
      <c r="J66" s="182">
        <f>SUM(J51:J65)</f>
        <v>0</v>
      </c>
    </row>
    <row r="67" spans="1:10" x14ac:dyDescent="0.2">
      <c r="F67" s="127"/>
      <c r="G67" s="126"/>
      <c r="H67" s="127"/>
      <c r="I67" s="126"/>
      <c r="J67" s="128"/>
    </row>
    <row r="68" spans="1:10" x14ac:dyDescent="0.2">
      <c r="F68" s="127"/>
      <c r="G68" s="126"/>
      <c r="H68" s="127"/>
      <c r="I68" s="126"/>
      <c r="J68" s="128"/>
    </row>
    <row r="69" spans="1:10" x14ac:dyDescent="0.2">
      <c r="F69" s="127"/>
      <c r="G69" s="126"/>
      <c r="H69" s="127"/>
      <c r="I69" s="126"/>
      <c r="J69" s="128"/>
    </row>
  </sheetData>
  <sheetProtection password="C66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5" t="s">
        <v>6</v>
      </c>
      <c r="B1" s="95"/>
      <c r="C1" s="96"/>
      <c r="D1" s="95"/>
      <c r="E1" s="95"/>
      <c r="F1" s="95"/>
      <c r="G1" s="95"/>
    </row>
    <row r="2" spans="1:7" ht="24.95" customHeight="1" x14ac:dyDescent="0.2">
      <c r="A2" s="73" t="s">
        <v>7</v>
      </c>
      <c r="B2" s="72"/>
      <c r="C2" s="97"/>
      <c r="D2" s="97"/>
      <c r="E2" s="97"/>
      <c r="F2" s="97"/>
      <c r="G2" s="98"/>
    </row>
    <row r="3" spans="1:7" ht="24.95" customHeight="1" x14ac:dyDescent="0.2">
      <c r="A3" s="73" t="s">
        <v>8</v>
      </c>
      <c r="B3" s="72"/>
      <c r="C3" s="97"/>
      <c r="D3" s="97"/>
      <c r="E3" s="97"/>
      <c r="F3" s="97"/>
      <c r="G3" s="98"/>
    </row>
    <row r="4" spans="1:7" ht="24.95" customHeight="1" x14ac:dyDescent="0.2">
      <c r="A4" s="73" t="s">
        <v>9</v>
      </c>
      <c r="B4" s="72"/>
      <c r="C4" s="97"/>
      <c r="D4" s="97"/>
      <c r="E4" s="97"/>
      <c r="F4" s="97"/>
      <c r="G4" s="98"/>
    </row>
    <row r="5" spans="1:7" x14ac:dyDescent="0.2">
      <c r="B5" s="6"/>
      <c r="C5" s="7"/>
      <c r="D5" s="8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9" t="s">
        <v>96</v>
      </c>
      <c r="B1" s="189"/>
      <c r="C1" s="189"/>
      <c r="D1" s="189"/>
      <c r="E1" s="189"/>
      <c r="F1" s="189"/>
      <c r="G1" s="189"/>
      <c r="AG1" t="s">
        <v>97</v>
      </c>
    </row>
    <row r="2" spans="1:60" ht="24.95" customHeight="1" x14ac:dyDescent="0.2">
      <c r="A2" s="190" t="s">
        <v>7</v>
      </c>
      <c r="B2" s="72" t="s">
        <v>43</v>
      </c>
      <c r="C2" s="193" t="s">
        <v>44</v>
      </c>
      <c r="D2" s="191"/>
      <c r="E2" s="191"/>
      <c r="F2" s="191"/>
      <c r="G2" s="192"/>
      <c r="AG2" t="s">
        <v>98</v>
      </c>
    </row>
    <row r="3" spans="1:60" ht="24.95" customHeight="1" x14ac:dyDescent="0.2">
      <c r="A3" s="190" t="s">
        <v>8</v>
      </c>
      <c r="B3" s="72" t="s">
        <v>58</v>
      </c>
      <c r="C3" s="193" t="s">
        <v>59</v>
      </c>
      <c r="D3" s="191"/>
      <c r="E3" s="191"/>
      <c r="F3" s="191"/>
      <c r="G3" s="192"/>
      <c r="AC3" s="125" t="s">
        <v>99</v>
      </c>
      <c r="AG3" t="s">
        <v>100</v>
      </c>
    </row>
    <row r="4" spans="1:60" ht="24.95" customHeight="1" x14ac:dyDescent="0.2">
      <c r="A4" s="194" t="s">
        <v>9</v>
      </c>
      <c r="B4" s="195" t="s">
        <v>60</v>
      </c>
      <c r="C4" s="196" t="s">
        <v>59</v>
      </c>
      <c r="D4" s="197"/>
      <c r="E4" s="197"/>
      <c r="F4" s="197"/>
      <c r="G4" s="198"/>
      <c r="AG4" t="s">
        <v>101</v>
      </c>
    </row>
    <row r="5" spans="1:60" x14ac:dyDescent="0.2">
      <c r="D5" s="188"/>
    </row>
    <row r="6" spans="1:60" ht="38.25" x14ac:dyDescent="0.2">
      <c r="A6" s="200" t="s">
        <v>102</v>
      </c>
      <c r="B6" s="202" t="s">
        <v>103</v>
      </c>
      <c r="C6" s="202" t="s">
        <v>104</v>
      </c>
      <c r="D6" s="201" t="s">
        <v>105</v>
      </c>
      <c r="E6" s="200" t="s">
        <v>106</v>
      </c>
      <c r="F6" s="199" t="s">
        <v>107</v>
      </c>
      <c r="G6" s="200" t="s">
        <v>29</v>
      </c>
      <c r="H6" s="203" t="s">
        <v>30</v>
      </c>
      <c r="I6" s="203" t="s">
        <v>108</v>
      </c>
      <c r="J6" s="203" t="s">
        <v>31</v>
      </c>
      <c r="K6" s="203" t="s">
        <v>109</v>
      </c>
      <c r="L6" s="203" t="s">
        <v>110</v>
      </c>
      <c r="M6" s="203" t="s">
        <v>111</v>
      </c>
      <c r="N6" s="203" t="s">
        <v>112</v>
      </c>
      <c r="O6" s="203" t="s">
        <v>113</v>
      </c>
      <c r="P6" s="203" t="s">
        <v>114</v>
      </c>
      <c r="Q6" s="203" t="s">
        <v>115</v>
      </c>
      <c r="R6" s="203" t="s">
        <v>116</v>
      </c>
      <c r="S6" s="203" t="s">
        <v>117</v>
      </c>
      <c r="T6" s="203" t="s">
        <v>118</v>
      </c>
      <c r="U6" s="203" t="s">
        <v>119</v>
      </c>
      <c r="V6" s="203" t="s">
        <v>120</v>
      </c>
      <c r="W6" s="203" t="s">
        <v>121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7" t="s">
        <v>122</v>
      </c>
      <c r="B8" s="218" t="s">
        <v>94</v>
      </c>
      <c r="C8" s="238" t="s">
        <v>27</v>
      </c>
      <c r="D8" s="219"/>
      <c r="E8" s="220"/>
      <c r="F8" s="221"/>
      <c r="G8" s="221">
        <f>SUMIF(AG9:AG11,"&lt;&gt;NOR",G9:G11)</f>
        <v>0</v>
      </c>
      <c r="H8" s="221"/>
      <c r="I8" s="221">
        <f>SUM(I9:I11)</f>
        <v>0</v>
      </c>
      <c r="J8" s="221"/>
      <c r="K8" s="221">
        <f>SUM(K9:K11)</f>
        <v>0</v>
      </c>
      <c r="L8" s="221"/>
      <c r="M8" s="221">
        <f>SUM(M9:M11)</f>
        <v>0</v>
      </c>
      <c r="N8" s="221"/>
      <c r="O8" s="221">
        <f>SUM(O9:O11)</f>
        <v>0</v>
      </c>
      <c r="P8" s="221"/>
      <c r="Q8" s="221">
        <f>SUM(Q9:Q11)</f>
        <v>0</v>
      </c>
      <c r="R8" s="221"/>
      <c r="S8" s="221"/>
      <c r="T8" s="222"/>
      <c r="U8" s="216"/>
      <c r="V8" s="216">
        <f>SUM(V9:V11)</f>
        <v>0</v>
      </c>
      <c r="W8" s="216"/>
      <c r="AG8" t="s">
        <v>123</v>
      </c>
    </row>
    <row r="9" spans="1:60" outlineLevel="1" x14ac:dyDescent="0.2">
      <c r="A9" s="230">
        <v>1</v>
      </c>
      <c r="B9" s="231" t="s">
        <v>124</v>
      </c>
      <c r="C9" s="239" t="s">
        <v>125</v>
      </c>
      <c r="D9" s="232" t="s">
        <v>126</v>
      </c>
      <c r="E9" s="233">
        <v>1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127</v>
      </c>
      <c r="T9" s="236" t="s">
        <v>128</v>
      </c>
      <c r="U9" s="214">
        <v>0</v>
      </c>
      <c r="V9" s="214">
        <f>ROUND(E9*U9,2)</f>
        <v>0</v>
      </c>
      <c r="W9" s="214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129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30">
        <v>2</v>
      </c>
      <c r="B10" s="231" t="s">
        <v>130</v>
      </c>
      <c r="C10" s="239" t="s">
        <v>131</v>
      </c>
      <c r="D10" s="232" t="s">
        <v>126</v>
      </c>
      <c r="E10" s="233">
        <v>1</v>
      </c>
      <c r="F10" s="234"/>
      <c r="G10" s="235">
        <f>ROUND(E10*F10,2)</f>
        <v>0</v>
      </c>
      <c r="H10" s="234"/>
      <c r="I10" s="235">
        <f>ROUND(E10*H10,2)</f>
        <v>0</v>
      </c>
      <c r="J10" s="234"/>
      <c r="K10" s="235">
        <f>ROUND(E10*J10,2)</f>
        <v>0</v>
      </c>
      <c r="L10" s="235">
        <v>21</v>
      </c>
      <c r="M10" s="235">
        <f>G10*(1+L10/100)</f>
        <v>0</v>
      </c>
      <c r="N10" s="235">
        <v>0</v>
      </c>
      <c r="O10" s="235">
        <f>ROUND(E10*N10,2)</f>
        <v>0</v>
      </c>
      <c r="P10" s="235">
        <v>0</v>
      </c>
      <c r="Q10" s="235">
        <f>ROUND(E10*P10,2)</f>
        <v>0</v>
      </c>
      <c r="R10" s="235"/>
      <c r="S10" s="235" t="s">
        <v>127</v>
      </c>
      <c r="T10" s="236" t="s">
        <v>128</v>
      </c>
      <c r="U10" s="214">
        <v>0</v>
      </c>
      <c r="V10" s="214">
        <f>ROUND(E10*U10,2)</f>
        <v>0</v>
      </c>
      <c r="W10" s="214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129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30">
        <v>3</v>
      </c>
      <c r="B11" s="231" t="s">
        <v>132</v>
      </c>
      <c r="C11" s="239" t="s">
        <v>133</v>
      </c>
      <c r="D11" s="232" t="s">
        <v>126</v>
      </c>
      <c r="E11" s="233">
        <v>1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5"/>
      <c r="S11" s="235" t="s">
        <v>134</v>
      </c>
      <c r="T11" s="236" t="s">
        <v>128</v>
      </c>
      <c r="U11" s="214">
        <v>0</v>
      </c>
      <c r="V11" s="214">
        <f>ROUND(E11*U11,2)</f>
        <v>0</v>
      </c>
      <c r="W11" s="214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135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x14ac:dyDescent="0.2">
      <c r="A12" s="217" t="s">
        <v>122</v>
      </c>
      <c r="B12" s="218" t="s">
        <v>95</v>
      </c>
      <c r="C12" s="238" t="s">
        <v>28</v>
      </c>
      <c r="D12" s="219"/>
      <c r="E12" s="220"/>
      <c r="F12" s="221"/>
      <c r="G12" s="221">
        <f>SUMIF(AG13:AG18,"&lt;&gt;NOR",G13:G18)</f>
        <v>0</v>
      </c>
      <c r="H12" s="221"/>
      <c r="I12" s="221">
        <f>SUM(I13:I18)</f>
        <v>0</v>
      </c>
      <c r="J12" s="221"/>
      <c r="K12" s="221">
        <f>SUM(K13:K18)</f>
        <v>0</v>
      </c>
      <c r="L12" s="221"/>
      <c r="M12" s="221">
        <f>SUM(M13:M18)</f>
        <v>0</v>
      </c>
      <c r="N12" s="221"/>
      <c r="O12" s="221">
        <f>SUM(O13:O18)</f>
        <v>0</v>
      </c>
      <c r="P12" s="221"/>
      <c r="Q12" s="221">
        <f>SUM(Q13:Q18)</f>
        <v>0</v>
      </c>
      <c r="R12" s="221"/>
      <c r="S12" s="221"/>
      <c r="T12" s="222"/>
      <c r="U12" s="216"/>
      <c r="V12" s="216">
        <f>SUM(V13:V18)</f>
        <v>0</v>
      </c>
      <c r="W12" s="216"/>
      <c r="AG12" t="s">
        <v>123</v>
      </c>
    </row>
    <row r="13" spans="1:60" outlineLevel="1" x14ac:dyDescent="0.2">
      <c r="A13" s="230">
        <v>4</v>
      </c>
      <c r="B13" s="231" t="s">
        <v>136</v>
      </c>
      <c r="C13" s="239" t="s">
        <v>137</v>
      </c>
      <c r="D13" s="232" t="s">
        <v>126</v>
      </c>
      <c r="E13" s="233">
        <v>1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5"/>
      <c r="S13" s="235" t="s">
        <v>127</v>
      </c>
      <c r="T13" s="236" t="s">
        <v>128</v>
      </c>
      <c r="U13" s="214">
        <v>0</v>
      </c>
      <c r="V13" s="214">
        <f>ROUND(E13*U13,2)</f>
        <v>0</v>
      </c>
      <c r="W13" s="214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129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30">
        <v>5</v>
      </c>
      <c r="B14" s="231" t="s">
        <v>138</v>
      </c>
      <c r="C14" s="239" t="s">
        <v>139</v>
      </c>
      <c r="D14" s="232" t="s">
        <v>126</v>
      </c>
      <c r="E14" s="233">
        <v>1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5"/>
      <c r="S14" s="235" t="s">
        <v>127</v>
      </c>
      <c r="T14" s="236" t="s">
        <v>128</v>
      </c>
      <c r="U14" s="214">
        <v>0</v>
      </c>
      <c r="V14" s="214">
        <f>ROUND(E14*U14,2)</f>
        <v>0</v>
      </c>
      <c r="W14" s="214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129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30">
        <v>6</v>
      </c>
      <c r="B15" s="231" t="s">
        <v>140</v>
      </c>
      <c r="C15" s="239" t="s">
        <v>141</v>
      </c>
      <c r="D15" s="232" t="s">
        <v>126</v>
      </c>
      <c r="E15" s="233">
        <v>1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5"/>
      <c r="S15" s="235" t="s">
        <v>127</v>
      </c>
      <c r="T15" s="236" t="s">
        <v>128</v>
      </c>
      <c r="U15" s="214">
        <v>0</v>
      </c>
      <c r="V15" s="214">
        <f>ROUND(E15*U15,2)</f>
        <v>0</v>
      </c>
      <c r="W15" s="214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129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30">
        <v>7</v>
      </c>
      <c r="B16" s="231" t="s">
        <v>142</v>
      </c>
      <c r="C16" s="239" t="s">
        <v>143</v>
      </c>
      <c r="D16" s="232" t="s">
        <v>126</v>
      </c>
      <c r="E16" s="233">
        <v>1</v>
      </c>
      <c r="F16" s="234"/>
      <c r="G16" s="235">
        <f>ROUND(E16*F16,2)</f>
        <v>0</v>
      </c>
      <c r="H16" s="234"/>
      <c r="I16" s="235">
        <f>ROUND(E16*H16,2)</f>
        <v>0</v>
      </c>
      <c r="J16" s="234"/>
      <c r="K16" s="235">
        <f>ROUND(E16*J16,2)</f>
        <v>0</v>
      </c>
      <c r="L16" s="235">
        <v>21</v>
      </c>
      <c r="M16" s="235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5"/>
      <c r="S16" s="235" t="s">
        <v>127</v>
      </c>
      <c r="T16" s="236" t="s">
        <v>128</v>
      </c>
      <c r="U16" s="214">
        <v>0</v>
      </c>
      <c r="V16" s="214">
        <f>ROUND(E16*U16,2)</f>
        <v>0</v>
      </c>
      <c r="W16" s="214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129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30">
        <v>8</v>
      </c>
      <c r="B17" s="231" t="s">
        <v>144</v>
      </c>
      <c r="C17" s="239" t="s">
        <v>145</v>
      </c>
      <c r="D17" s="232" t="s">
        <v>146</v>
      </c>
      <c r="E17" s="233">
        <v>1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5"/>
      <c r="S17" s="235" t="s">
        <v>127</v>
      </c>
      <c r="T17" s="236" t="s">
        <v>128</v>
      </c>
      <c r="U17" s="214">
        <v>0</v>
      </c>
      <c r="V17" s="214">
        <f>ROUND(E17*U17,2)</f>
        <v>0</v>
      </c>
      <c r="W17" s="214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129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23">
        <v>9</v>
      </c>
      <c r="B18" s="224" t="s">
        <v>147</v>
      </c>
      <c r="C18" s="240" t="s">
        <v>148</v>
      </c>
      <c r="D18" s="225" t="s">
        <v>126</v>
      </c>
      <c r="E18" s="226">
        <v>15</v>
      </c>
      <c r="F18" s="227"/>
      <c r="G18" s="228">
        <f>ROUND(E18*F18,2)</f>
        <v>0</v>
      </c>
      <c r="H18" s="227"/>
      <c r="I18" s="228">
        <f>ROUND(E18*H18,2)</f>
        <v>0</v>
      </c>
      <c r="J18" s="227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127</v>
      </c>
      <c r="T18" s="229" t="s">
        <v>128</v>
      </c>
      <c r="U18" s="214">
        <v>0</v>
      </c>
      <c r="V18" s="214">
        <f>ROUND(E18*U18,2)</f>
        <v>0</v>
      </c>
      <c r="W18" s="214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129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x14ac:dyDescent="0.2">
      <c r="A19" s="5"/>
      <c r="B19" s="6"/>
      <c r="C19" s="241"/>
      <c r="D19" s="8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AE19">
        <v>15</v>
      </c>
      <c r="AF19">
        <v>21</v>
      </c>
    </row>
    <row r="20" spans="1:60" x14ac:dyDescent="0.2">
      <c r="A20" s="207"/>
      <c r="B20" s="208" t="s">
        <v>29</v>
      </c>
      <c r="C20" s="242"/>
      <c r="D20" s="209"/>
      <c r="E20" s="210"/>
      <c r="F20" s="210"/>
      <c r="G20" s="237">
        <f>G8+G12</f>
        <v>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f>SUMIF(L7:L18,AE19,G7:G18)</f>
        <v>0</v>
      </c>
      <c r="AF20">
        <f>SUMIF(L7:L18,AF19,G7:G18)</f>
        <v>0</v>
      </c>
      <c r="AG20" t="s">
        <v>149</v>
      </c>
    </row>
    <row r="21" spans="1:60" x14ac:dyDescent="0.2">
      <c r="C21" s="243"/>
      <c r="D21" s="188"/>
      <c r="AG21" t="s">
        <v>150</v>
      </c>
    </row>
    <row r="22" spans="1:60" x14ac:dyDescent="0.2">
      <c r="D22" s="188"/>
    </row>
    <row r="23" spans="1:60" x14ac:dyDescent="0.2">
      <c r="D23" s="188"/>
    </row>
    <row r="24" spans="1:60" x14ac:dyDescent="0.2">
      <c r="D24" s="188"/>
    </row>
    <row r="25" spans="1:60" x14ac:dyDescent="0.2">
      <c r="D25" s="188"/>
    </row>
    <row r="26" spans="1:60" x14ac:dyDescent="0.2">
      <c r="D26" s="188"/>
    </row>
    <row r="27" spans="1:60" x14ac:dyDescent="0.2">
      <c r="D27" s="188"/>
    </row>
    <row r="28" spans="1:60" x14ac:dyDescent="0.2">
      <c r="D28" s="188"/>
    </row>
    <row r="29" spans="1:60" x14ac:dyDescent="0.2">
      <c r="D29" s="188"/>
    </row>
    <row r="30" spans="1:60" x14ac:dyDescent="0.2">
      <c r="D30" s="188"/>
    </row>
    <row r="31" spans="1:60" x14ac:dyDescent="0.2">
      <c r="D31" s="188"/>
    </row>
    <row r="32" spans="1:60" x14ac:dyDescent="0.2">
      <c r="D32" s="188"/>
    </row>
    <row r="33" spans="4:4" x14ac:dyDescent="0.2">
      <c r="D33" s="188"/>
    </row>
    <row r="34" spans="4:4" x14ac:dyDescent="0.2">
      <c r="D34" s="188"/>
    </row>
    <row r="35" spans="4:4" x14ac:dyDescent="0.2">
      <c r="D35" s="188"/>
    </row>
    <row r="36" spans="4:4" x14ac:dyDescent="0.2">
      <c r="D36" s="188"/>
    </row>
    <row r="37" spans="4:4" x14ac:dyDescent="0.2">
      <c r="D37" s="188"/>
    </row>
    <row r="38" spans="4:4" x14ac:dyDescent="0.2">
      <c r="D38" s="188"/>
    </row>
    <row r="39" spans="4:4" x14ac:dyDescent="0.2">
      <c r="D39" s="188"/>
    </row>
    <row r="40" spans="4:4" x14ac:dyDescent="0.2">
      <c r="D40" s="188"/>
    </row>
    <row r="41" spans="4:4" x14ac:dyDescent="0.2">
      <c r="D41" s="188"/>
    </row>
    <row r="42" spans="4:4" x14ac:dyDescent="0.2">
      <c r="D42" s="188"/>
    </row>
    <row r="43" spans="4:4" x14ac:dyDescent="0.2">
      <c r="D43" s="188"/>
    </row>
    <row r="44" spans="4:4" x14ac:dyDescent="0.2">
      <c r="D44" s="188"/>
    </row>
    <row r="45" spans="4:4" x14ac:dyDescent="0.2">
      <c r="D45" s="188"/>
    </row>
    <row r="46" spans="4:4" x14ac:dyDescent="0.2">
      <c r="D46" s="188"/>
    </row>
    <row r="47" spans="4:4" x14ac:dyDescent="0.2">
      <c r="D47" s="188"/>
    </row>
    <row r="48" spans="4:4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password="C66D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9" t="s">
        <v>151</v>
      </c>
      <c r="B1" s="189"/>
      <c r="C1" s="189"/>
      <c r="D1" s="189"/>
      <c r="E1" s="189"/>
      <c r="F1" s="189"/>
      <c r="G1" s="189"/>
      <c r="AG1" t="s">
        <v>97</v>
      </c>
    </row>
    <row r="2" spans="1:60" ht="24.95" customHeight="1" x14ac:dyDescent="0.2">
      <c r="A2" s="190" t="s">
        <v>7</v>
      </c>
      <c r="B2" s="72" t="s">
        <v>43</v>
      </c>
      <c r="C2" s="193" t="s">
        <v>44</v>
      </c>
      <c r="D2" s="191"/>
      <c r="E2" s="191"/>
      <c r="F2" s="191"/>
      <c r="G2" s="192"/>
      <c r="AG2" t="s">
        <v>98</v>
      </c>
    </row>
    <row r="3" spans="1:60" ht="24.95" customHeight="1" x14ac:dyDescent="0.2">
      <c r="A3" s="190" t="s">
        <v>8</v>
      </c>
      <c r="B3" s="72" t="s">
        <v>61</v>
      </c>
      <c r="C3" s="193" t="s">
        <v>62</v>
      </c>
      <c r="D3" s="191"/>
      <c r="E3" s="191"/>
      <c r="F3" s="191"/>
      <c r="G3" s="192"/>
      <c r="AC3" s="125" t="s">
        <v>98</v>
      </c>
      <c r="AG3" t="s">
        <v>100</v>
      </c>
    </row>
    <row r="4" spans="1:60" ht="24.95" customHeight="1" x14ac:dyDescent="0.2">
      <c r="A4" s="194" t="s">
        <v>9</v>
      </c>
      <c r="B4" s="195" t="s">
        <v>60</v>
      </c>
      <c r="C4" s="196" t="s">
        <v>62</v>
      </c>
      <c r="D4" s="197"/>
      <c r="E4" s="197"/>
      <c r="F4" s="197"/>
      <c r="G4" s="198"/>
      <c r="AG4" t="s">
        <v>101</v>
      </c>
    </row>
    <row r="5" spans="1:60" x14ac:dyDescent="0.2">
      <c r="D5" s="188"/>
    </row>
    <row r="6" spans="1:60" ht="38.25" x14ac:dyDescent="0.2">
      <c r="A6" s="200" t="s">
        <v>102</v>
      </c>
      <c r="B6" s="202" t="s">
        <v>103</v>
      </c>
      <c r="C6" s="202" t="s">
        <v>104</v>
      </c>
      <c r="D6" s="201" t="s">
        <v>105</v>
      </c>
      <c r="E6" s="200" t="s">
        <v>106</v>
      </c>
      <c r="F6" s="199" t="s">
        <v>107</v>
      </c>
      <c r="G6" s="200" t="s">
        <v>29</v>
      </c>
      <c r="H6" s="203" t="s">
        <v>30</v>
      </c>
      <c r="I6" s="203" t="s">
        <v>108</v>
      </c>
      <c r="J6" s="203" t="s">
        <v>31</v>
      </c>
      <c r="K6" s="203" t="s">
        <v>109</v>
      </c>
      <c r="L6" s="203" t="s">
        <v>110</v>
      </c>
      <c r="M6" s="203" t="s">
        <v>111</v>
      </c>
      <c r="N6" s="203" t="s">
        <v>112</v>
      </c>
      <c r="O6" s="203" t="s">
        <v>113</v>
      </c>
      <c r="P6" s="203" t="s">
        <v>114</v>
      </c>
      <c r="Q6" s="203" t="s">
        <v>115</v>
      </c>
      <c r="R6" s="203" t="s">
        <v>116</v>
      </c>
      <c r="S6" s="203" t="s">
        <v>117</v>
      </c>
      <c r="T6" s="203" t="s">
        <v>118</v>
      </c>
      <c r="U6" s="203" t="s">
        <v>119</v>
      </c>
      <c r="V6" s="203" t="s">
        <v>120</v>
      </c>
      <c r="W6" s="203" t="s">
        <v>121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7" t="s">
        <v>122</v>
      </c>
      <c r="B8" s="218" t="s">
        <v>67</v>
      </c>
      <c r="C8" s="238" t="s">
        <v>68</v>
      </c>
      <c r="D8" s="219"/>
      <c r="E8" s="220"/>
      <c r="F8" s="221"/>
      <c r="G8" s="221">
        <f>SUMIF(AG9:AG172,"&lt;&gt;NOR",G9:G172)</f>
        <v>0</v>
      </c>
      <c r="H8" s="221"/>
      <c r="I8" s="221">
        <f>SUM(I9:I172)</f>
        <v>0</v>
      </c>
      <c r="J8" s="221"/>
      <c r="K8" s="221">
        <f>SUM(K9:K172)</f>
        <v>0</v>
      </c>
      <c r="L8" s="221"/>
      <c r="M8" s="221">
        <f>SUM(M9:M172)</f>
        <v>0</v>
      </c>
      <c r="N8" s="221"/>
      <c r="O8" s="221">
        <f>SUM(O9:O172)</f>
        <v>137.61000000000001</v>
      </c>
      <c r="P8" s="221"/>
      <c r="Q8" s="221">
        <f>SUM(Q9:Q172)</f>
        <v>167.08</v>
      </c>
      <c r="R8" s="221"/>
      <c r="S8" s="221"/>
      <c r="T8" s="222"/>
      <c r="U8" s="216"/>
      <c r="V8" s="216">
        <f>SUM(V9:V172)</f>
        <v>1096.25</v>
      </c>
      <c r="W8" s="216"/>
      <c r="AG8" t="s">
        <v>123</v>
      </c>
    </row>
    <row r="9" spans="1:60" ht="22.5" outlineLevel="1" x14ac:dyDescent="0.2">
      <c r="A9" s="230">
        <v>1</v>
      </c>
      <c r="B9" s="231" t="s">
        <v>152</v>
      </c>
      <c r="C9" s="239" t="s">
        <v>153</v>
      </c>
      <c r="D9" s="232" t="s">
        <v>154</v>
      </c>
      <c r="E9" s="233">
        <v>138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0.33</v>
      </c>
      <c r="Q9" s="235">
        <f>ROUND(E9*P9,2)</f>
        <v>45.54</v>
      </c>
      <c r="R9" s="235" t="s">
        <v>155</v>
      </c>
      <c r="S9" s="235" t="s">
        <v>134</v>
      </c>
      <c r="T9" s="236" t="s">
        <v>134</v>
      </c>
      <c r="U9" s="214">
        <v>0.3135</v>
      </c>
      <c r="V9" s="214">
        <f>ROUND(E9*U9,2)</f>
        <v>43.26</v>
      </c>
      <c r="W9" s="214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156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ht="22.5" outlineLevel="1" x14ac:dyDescent="0.2">
      <c r="A10" s="230">
        <v>2</v>
      </c>
      <c r="B10" s="231" t="s">
        <v>157</v>
      </c>
      <c r="C10" s="239" t="s">
        <v>158</v>
      </c>
      <c r="D10" s="232" t="s">
        <v>154</v>
      </c>
      <c r="E10" s="233">
        <v>138</v>
      </c>
      <c r="F10" s="234"/>
      <c r="G10" s="235">
        <f>ROUND(E10*F10,2)</f>
        <v>0</v>
      </c>
      <c r="H10" s="234"/>
      <c r="I10" s="235">
        <f>ROUND(E10*H10,2)</f>
        <v>0</v>
      </c>
      <c r="J10" s="234"/>
      <c r="K10" s="235">
        <f>ROUND(E10*J10,2)</f>
        <v>0</v>
      </c>
      <c r="L10" s="235">
        <v>21</v>
      </c>
      <c r="M10" s="235">
        <f>G10*(1+L10/100)</f>
        <v>0</v>
      </c>
      <c r="N10" s="235">
        <v>0</v>
      </c>
      <c r="O10" s="235">
        <f>ROUND(E10*N10,2)</f>
        <v>0</v>
      </c>
      <c r="P10" s="235">
        <v>0.44</v>
      </c>
      <c r="Q10" s="235">
        <f>ROUND(E10*P10,2)</f>
        <v>60.72</v>
      </c>
      <c r="R10" s="235" t="s">
        <v>155</v>
      </c>
      <c r="S10" s="235" t="s">
        <v>134</v>
      </c>
      <c r="T10" s="236" t="s">
        <v>134</v>
      </c>
      <c r="U10" s="214">
        <v>0.63200000000000001</v>
      </c>
      <c r="V10" s="214">
        <f>ROUND(E10*U10,2)</f>
        <v>87.22</v>
      </c>
      <c r="W10" s="214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156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ht="22.5" outlineLevel="1" x14ac:dyDescent="0.2">
      <c r="A11" s="230">
        <v>3</v>
      </c>
      <c r="B11" s="231" t="s">
        <v>159</v>
      </c>
      <c r="C11" s="239" t="s">
        <v>160</v>
      </c>
      <c r="D11" s="232" t="s">
        <v>154</v>
      </c>
      <c r="E11" s="233">
        <v>138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0.308</v>
      </c>
      <c r="Q11" s="235">
        <f>ROUND(E11*P11,2)</f>
        <v>42.5</v>
      </c>
      <c r="R11" s="235" t="s">
        <v>155</v>
      </c>
      <c r="S11" s="235" t="s">
        <v>134</v>
      </c>
      <c r="T11" s="236" t="s">
        <v>134</v>
      </c>
      <c r="U11" s="214">
        <v>0.54979999999999996</v>
      </c>
      <c r="V11" s="214">
        <f>ROUND(E11*U11,2)</f>
        <v>75.87</v>
      </c>
      <c r="W11" s="214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156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ht="22.5" outlineLevel="1" x14ac:dyDescent="0.2">
      <c r="A12" s="223">
        <v>4</v>
      </c>
      <c r="B12" s="224" t="s">
        <v>161</v>
      </c>
      <c r="C12" s="240" t="s">
        <v>162</v>
      </c>
      <c r="D12" s="225" t="s">
        <v>154</v>
      </c>
      <c r="E12" s="226">
        <v>57</v>
      </c>
      <c r="F12" s="227"/>
      <c r="G12" s="228">
        <f>ROUND(E12*F12,2)</f>
        <v>0</v>
      </c>
      <c r="H12" s="227"/>
      <c r="I12" s="228">
        <f>ROUND(E12*H12,2)</f>
        <v>0</v>
      </c>
      <c r="J12" s="227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0.13200000000000001</v>
      </c>
      <c r="Q12" s="228">
        <f>ROUND(E12*P12,2)</f>
        <v>7.52</v>
      </c>
      <c r="R12" s="228" t="s">
        <v>155</v>
      </c>
      <c r="S12" s="228" t="s">
        <v>134</v>
      </c>
      <c r="T12" s="229" t="s">
        <v>134</v>
      </c>
      <c r="U12" s="214">
        <v>8.0799999999999997E-2</v>
      </c>
      <c r="V12" s="214">
        <f>ROUND(E12*U12,2)</f>
        <v>4.6100000000000003</v>
      </c>
      <c r="W12" s="214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156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11"/>
      <c r="B13" s="212"/>
      <c r="C13" s="251" t="s">
        <v>163</v>
      </c>
      <c r="D13" s="248"/>
      <c r="E13" s="248"/>
      <c r="F13" s="248"/>
      <c r="G13" s="248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164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47" t="str">
        <f>C13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11"/>
      <c r="B14" s="212"/>
      <c r="C14" s="252" t="s">
        <v>165</v>
      </c>
      <c r="D14" s="245"/>
      <c r="E14" s="246">
        <v>57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166</v>
      </c>
      <c r="AH14" s="204">
        <v>0</v>
      </c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23">
        <v>5</v>
      </c>
      <c r="B15" s="224" t="s">
        <v>167</v>
      </c>
      <c r="C15" s="240" t="s">
        <v>168</v>
      </c>
      <c r="D15" s="225" t="s">
        <v>169</v>
      </c>
      <c r="E15" s="226">
        <v>40</v>
      </c>
      <c r="F15" s="227"/>
      <c r="G15" s="228">
        <f>ROUND(E15*F15,2)</f>
        <v>0</v>
      </c>
      <c r="H15" s="227"/>
      <c r="I15" s="228">
        <f>ROUND(E15*H15,2)</f>
        <v>0</v>
      </c>
      <c r="J15" s="227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0.27</v>
      </c>
      <c r="Q15" s="228">
        <f>ROUND(E15*P15,2)</f>
        <v>10.8</v>
      </c>
      <c r="R15" s="228" t="s">
        <v>155</v>
      </c>
      <c r="S15" s="228" t="s">
        <v>134</v>
      </c>
      <c r="T15" s="229" t="s">
        <v>134</v>
      </c>
      <c r="U15" s="214">
        <v>0.13300000000000001</v>
      </c>
      <c r="V15" s="214">
        <f>ROUND(E15*U15,2)</f>
        <v>5.32</v>
      </c>
      <c r="W15" s="214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156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11"/>
      <c r="B16" s="212"/>
      <c r="C16" s="251" t="s">
        <v>170</v>
      </c>
      <c r="D16" s="248"/>
      <c r="E16" s="248"/>
      <c r="F16" s="248"/>
      <c r="G16" s="248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164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23">
        <v>6</v>
      </c>
      <c r="B17" s="224" t="s">
        <v>171</v>
      </c>
      <c r="C17" s="240" t="s">
        <v>172</v>
      </c>
      <c r="D17" s="225" t="s">
        <v>169</v>
      </c>
      <c r="E17" s="226">
        <v>100</v>
      </c>
      <c r="F17" s="227"/>
      <c r="G17" s="228">
        <f>ROUND(E17*F17,2)</f>
        <v>0</v>
      </c>
      <c r="H17" s="227"/>
      <c r="I17" s="228">
        <f>ROUND(E17*H17,2)</f>
        <v>0</v>
      </c>
      <c r="J17" s="227"/>
      <c r="K17" s="228">
        <f>ROUND(E17*J17,2)</f>
        <v>0</v>
      </c>
      <c r="L17" s="228">
        <v>21</v>
      </c>
      <c r="M17" s="228">
        <f>G17*(1+L17/100)</f>
        <v>0</v>
      </c>
      <c r="N17" s="228">
        <v>6.9199999999999999E-3</v>
      </c>
      <c r="O17" s="228">
        <f>ROUND(E17*N17,2)</f>
        <v>0.69</v>
      </c>
      <c r="P17" s="228">
        <v>0</v>
      </c>
      <c r="Q17" s="228">
        <f>ROUND(E17*P17,2)</f>
        <v>0</v>
      </c>
      <c r="R17" s="228" t="s">
        <v>173</v>
      </c>
      <c r="S17" s="228" t="s">
        <v>134</v>
      </c>
      <c r="T17" s="229" t="s">
        <v>134</v>
      </c>
      <c r="U17" s="214">
        <v>0.502</v>
      </c>
      <c r="V17" s="214">
        <f>ROUND(E17*U17,2)</f>
        <v>50.2</v>
      </c>
      <c r="W17" s="214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174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ht="22.5" outlineLevel="1" x14ac:dyDescent="0.2">
      <c r="A18" s="211"/>
      <c r="B18" s="212"/>
      <c r="C18" s="251" t="s">
        <v>175</v>
      </c>
      <c r="D18" s="248"/>
      <c r="E18" s="248"/>
      <c r="F18" s="248"/>
      <c r="G18" s="248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164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47" t="str">
        <f>C18</f>
        <v>získané při čerpání potrubím nebo žlaby, montáž a demontáž potrubí nebo žlabu, jeho utěsnění po dobu provozu a opotřebení materiálu potrubí nebo žlabu, podpěrná konstrukce.</v>
      </c>
      <c r="BB18" s="204"/>
      <c r="BC18" s="204"/>
      <c r="BD18" s="204"/>
      <c r="BE18" s="204"/>
      <c r="BF18" s="204"/>
      <c r="BG18" s="204"/>
      <c r="BH18" s="204"/>
    </row>
    <row r="19" spans="1:60" ht="22.5" outlineLevel="1" x14ac:dyDescent="0.2">
      <c r="A19" s="223">
        <v>7</v>
      </c>
      <c r="B19" s="224" t="s">
        <v>176</v>
      </c>
      <c r="C19" s="240" t="s">
        <v>177</v>
      </c>
      <c r="D19" s="225" t="s">
        <v>178</v>
      </c>
      <c r="E19" s="226">
        <v>120</v>
      </c>
      <c r="F19" s="227"/>
      <c r="G19" s="228">
        <f>ROUND(E19*F19,2)</f>
        <v>0</v>
      </c>
      <c r="H19" s="227"/>
      <c r="I19" s="228">
        <f>ROUND(E19*H19,2)</f>
        <v>0</v>
      </c>
      <c r="J19" s="227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 t="s">
        <v>173</v>
      </c>
      <c r="S19" s="228" t="s">
        <v>134</v>
      </c>
      <c r="T19" s="229" t="s">
        <v>134</v>
      </c>
      <c r="U19" s="214">
        <v>0.20300000000000001</v>
      </c>
      <c r="V19" s="214">
        <f>ROUND(E19*U19,2)</f>
        <v>24.36</v>
      </c>
      <c r="W19" s="214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174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ht="22.5" outlineLevel="1" x14ac:dyDescent="0.2">
      <c r="A20" s="211"/>
      <c r="B20" s="212"/>
      <c r="C20" s="251" t="s">
        <v>179</v>
      </c>
      <c r="D20" s="248"/>
      <c r="E20" s="248"/>
      <c r="F20" s="248"/>
      <c r="G20" s="248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164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47" t="str">
        <f>C20</f>
        <v>na vzdálenost (výšku) od hladiny vody v jímce po výšku roviny proložené osou nejvyššího bodu výtlačného potrubí, odpadní potrubí v délce do 20 m,</v>
      </c>
      <c r="BB20" s="204"/>
      <c r="BC20" s="204"/>
      <c r="BD20" s="204"/>
      <c r="BE20" s="204"/>
      <c r="BF20" s="204"/>
      <c r="BG20" s="204"/>
      <c r="BH20" s="204"/>
    </row>
    <row r="21" spans="1:60" ht="22.5" outlineLevel="1" x14ac:dyDescent="0.2">
      <c r="A21" s="223">
        <v>8</v>
      </c>
      <c r="B21" s="224" t="s">
        <v>180</v>
      </c>
      <c r="C21" s="240" t="s">
        <v>181</v>
      </c>
      <c r="D21" s="225" t="s">
        <v>182</v>
      </c>
      <c r="E21" s="226">
        <v>15</v>
      </c>
      <c r="F21" s="227"/>
      <c r="G21" s="228">
        <f>ROUND(E21*F21,2)</f>
        <v>0</v>
      </c>
      <c r="H21" s="227"/>
      <c r="I21" s="228">
        <f>ROUND(E21*H21,2)</f>
        <v>0</v>
      </c>
      <c r="J21" s="227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 t="s">
        <v>173</v>
      </c>
      <c r="S21" s="228" t="s">
        <v>134</v>
      </c>
      <c r="T21" s="229" t="s">
        <v>134</v>
      </c>
      <c r="U21" s="214">
        <v>0</v>
      </c>
      <c r="V21" s="214">
        <f>ROUND(E21*U21,2)</f>
        <v>0</v>
      </c>
      <c r="W21" s="214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174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ht="22.5" outlineLevel="1" x14ac:dyDescent="0.2">
      <c r="A22" s="211"/>
      <c r="B22" s="212"/>
      <c r="C22" s="251" t="s">
        <v>183</v>
      </c>
      <c r="D22" s="248"/>
      <c r="E22" s="248"/>
      <c r="F22" s="248"/>
      <c r="G22" s="248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164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47" t="str">
        <f>C22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B22" s="204"/>
      <c r="BC22" s="204"/>
      <c r="BD22" s="204"/>
      <c r="BE22" s="204"/>
      <c r="BF22" s="204"/>
      <c r="BG22" s="204"/>
      <c r="BH22" s="204"/>
    </row>
    <row r="23" spans="1:60" ht="22.5" outlineLevel="1" x14ac:dyDescent="0.2">
      <c r="A23" s="223">
        <v>9</v>
      </c>
      <c r="B23" s="224" t="s">
        <v>184</v>
      </c>
      <c r="C23" s="240" t="s">
        <v>185</v>
      </c>
      <c r="D23" s="225" t="s">
        <v>169</v>
      </c>
      <c r="E23" s="226">
        <v>3.9</v>
      </c>
      <c r="F23" s="227"/>
      <c r="G23" s="228">
        <f>ROUND(E23*F23,2)</f>
        <v>0</v>
      </c>
      <c r="H23" s="227"/>
      <c r="I23" s="228">
        <f>ROUND(E23*H23,2)</f>
        <v>0</v>
      </c>
      <c r="J23" s="227"/>
      <c r="K23" s="228">
        <f>ROUND(E23*J23,2)</f>
        <v>0</v>
      </c>
      <c r="L23" s="228">
        <v>21</v>
      </c>
      <c r="M23" s="228">
        <f>G23*(1+L23/100)</f>
        <v>0</v>
      </c>
      <c r="N23" s="228">
        <v>1.0699999999999999E-2</v>
      </c>
      <c r="O23" s="228">
        <f>ROUND(E23*N23,2)</f>
        <v>0.04</v>
      </c>
      <c r="P23" s="228">
        <v>0</v>
      </c>
      <c r="Q23" s="228">
        <f>ROUND(E23*P23,2)</f>
        <v>0</v>
      </c>
      <c r="R23" s="228" t="s">
        <v>173</v>
      </c>
      <c r="S23" s="228" t="s">
        <v>134</v>
      </c>
      <c r="T23" s="229" t="s">
        <v>134</v>
      </c>
      <c r="U23" s="214">
        <v>0.90800000000000003</v>
      </c>
      <c r="V23" s="214">
        <f>ROUND(E23*U23,2)</f>
        <v>3.54</v>
      </c>
      <c r="W23" s="214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156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ht="22.5" outlineLevel="1" x14ac:dyDescent="0.2">
      <c r="A24" s="211"/>
      <c r="B24" s="212"/>
      <c r="C24" s="251" t="s">
        <v>186</v>
      </c>
      <c r="D24" s="248"/>
      <c r="E24" s="248"/>
      <c r="F24" s="248"/>
      <c r="G24" s="248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164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47" t="str">
        <f>C24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11"/>
      <c r="B25" s="212"/>
      <c r="C25" s="252" t="s">
        <v>187</v>
      </c>
      <c r="D25" s="245"/>
      <c r="E25" s="246">
        <v>3.9</v>
      </c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166</v>
      </c>
      <c r="AH25" s="204">
        <v>0</v>
      </c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23">
        <v>10</v>
      </c>
      <c r="B26" s="224" t="s">
        <v>188</v>
      </c>
      <c r="C26" s="240" t="s">
        <v>189</v>
      </c>
      <c r="D26" s="225" t="s">
        <v>190</v>
      </c>
      <c r="E26" s="226">
        <v>6.24</v>
      </c>
      <c r="F26" s="227"/>
      <c r="G26" s="228">
        <f>ROUND(E26*F26,2)</f>
        <v>0</v>
      </c>
      <c r="H26" s="227"/>
      <c r="I26" s="228">
        <f>ROUND(E26*H26,2)</f>
        <v>0</v>
      </c>
      <c r="J26" s="227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 t="s">
        <v>173</v>
      </c>
      <c r="S26" s="228" t="s">
        <v>134</v>
      </c>
      <c r="T26" s="229" t="s">
        <v>134</v>
      </c>
      <c r="U26" s="214">
        <v>1.548</v>
      </c>
      <c r="V26" s="214">
        <f>ROUND(E26*U26,2)</f>
        <v>9.66</v>
      </c>
      <c r="W26" s="214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174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11"/>
      <c r="B27" s="212"/>
      <c r="C27" s="251" t="s">
        <v>191</v>
      </c>
      <c r="D27" s="248"/>
      <c r="E27" s="248"/>
      <c r="F27" s="248"/>
      <c r="G27" s="248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164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11"/>
      <c r="B28" s="212"/>
      <c r="C28" s="252" t="s">
        <v>192</v>
      </c>
      <c r="D28" s="245"/>
      <c r="E28" s="246">
        <v>6.24</v>
      </c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166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23">
        <v>11</v>
      </c>
      <c r="B29" s="224" t="s">
        <v>193</v>
      </c>
      <c r="C29" s="240" t="s">
        <v>194</v>
      </c>
      <c r="D29" s="225" t="s">
        <v>190</v>
      </c>
      <c r="E29" s="226">
        <v>0.91</v>
      </c>
      <c r="F29" s="227"/>
      <c r="G29" s="228">
        <f>ROUND(E29*F29,2)</f>
        <v>0</v>
      </c>
      <c r="H29" s="227"/>
      <c r="I29" s="228">
        <f>ROUND(E29*H29,2)</f>
        <v>0</v>
      </c>
      <c r="J29" s="227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 t="s">
        <v>173</v>
      </c>
      <c r="S29" s="228" t="s">
        <v>134</v>
      </c>
      <c r="T29" s="229" t="s">
        <v>134</v>
      </c>
      <c r="U29" s="214">
        <v>9.7000000000000003E-2</v>
      </c>
      <c r="V29" s="214">
        <f>ROUND(E29*U29,2)</f>
        <v>0.09</v>
      </c>
      <c r="W29" s="214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174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ht="22.5" outlineLevel="1" x14ac:dyDescent="0.2">
      <c r="A30" s="211"/>
      <c r="B30" s="212"/>
      <c r="C30" s="251" t="s">
        <v>195</v>
      </c>
      <c r="D30" s="248"/>
      <c r="E30" s="248"/>
      <c r="F30" s="248"/>
      <c r="G30" s="248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164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47" t="str">
        <f>C30</f>
        <v>nebo lesní půdy, s naložením na dopravní prostředek a vodorovným přemístěním na hromady v místě upotřebení nebo na dočasné či trvalé skládky se složením,</v>
      </c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11"/>
      <c r="B31" s="212"/>
      <c r="C31" s="252" t="s">
        <v>196</v>
      </c>
      <c r="D31" s="245"/>
      <c r="E31" s="246">
        <v>0.91</v>
      </c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166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ht="22.5" outlineLevel="1" x14ac:dyDescent="0.2">
      <c r="A32" s="223">
        <v>12</v>
      </c>
      <c r="B32" s="224" t="s">
        <v>197</v>
      </c>
      <c r="C32" s="240" t="s">
        <v>198</v>
      </c>
      <c r="D32" s="225" t="s">
        <v>190</v>
      </c>
      <c r="E32" s="226">
        <v>7.5153999999999996</v>
      </c>
      <c r="F32" s="227"/>
      <c r="G32" s="228">
        <f>ROUND(E32*F32,2)</f>
        <v>0</v>
      </c>
      <c r="H32" s="227"/>
      <c r="I32" s="228">
        <f>ROUND(E32*H32,2)</f>
        <v>0</v>
      </c>
      <c r="J32" s="227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 t="s">
        <v>173</v>
      </c>
      <c r="S32" s="228" t="s">
        <v>134</v>
      </c>
      <c r="T32" s="229" t="s">
        <v>134</v>
      </c>
      <c r="U32" s="214">
        <v>42.4</v>
      </c>
      <c r="V32" s="214">
        <f>ROUND(E32*U32,2)</f>
        <v>318.64999999999998</v>
      </c>
      <c r="W32" s="214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174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11"/>
      <c r="B33" s="212"/>
      <c r="C33" s="251" t="s">
        <v>199</v>
      </c>
      <c r="D33" s="248"/>
      <c r="E33" s="248"/>
      <c r="F33" s="248"/>
      <c r="G33" s="248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164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11"/>
      <c r="B34" s="212"/>
      <c r="C34" s="252" t="s">
        <v>200</v>
      </c>
      <c r="D34" s="245"/>
      <c r="E34" s="246">
        <v>5.2545999999999999</v>
      </c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166</v>
      </c>
      <c r="AH34" s="204">
        <v>0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211"/>
      <c r="B35" s="212"/>
      <c r="C35" s="252" t="s">
        <v>201</v>
      </c>
      <c r="D35" s="245"/>
      <c r="E35" s="246">
        <v>2.2608000000000001</v>
      </c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166</v>
      </c>
      <c r="AH35" s="204">
        <v>0</v>
      </c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 x14ac:dyDescent="0.2">
      <c r="A36" s="223">
        <v>13</v>
      </c>
      <c r="B36" s="224" t="s">
        <v>202</v>
      </c>
      <c r="C36" s="240" t="s">
        <v>203</v>
      </c>
      <c r="D36" s="225" t="s">
        <v>190</v>
      </c>
      <c r="E36" s="226">
        <v>2.36375</v>
      </c>
      <c r="F36" s="227"/>
      <c r="G36" s="228">
        <f>ROUND(E36*F36,2)</f>
        <v>0</v>
      </c>
      <c r="H36" s="227"/>
      <c r="I36" s="228">
        <f>ROUND(E36*H36,2)</f>
        <v>0</v>
      </c>
      <c r="J36" s="227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 t="s">
        <v>173</v>
      </c>
      <c r="S36" s="228" t="s">
        <v>134</v>
      </c>
      <c r="T36" s="229" t="s">
        <v>134</v>
      </c>
      <c r="U36" s="214">
        <v>0.26666000000000001</v>
      </c>
      <c r="V36" s="214">
        <f>ROUND(E36*U36,2)</f>
        <v>0.63</v>
      </c>
      <c r="W36" s="214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156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ht="33.75" outlineLevel="1" x14ac:dyDescent="0.2">
      <c r="A37" s="211"/>
      <c r="B37" s="212"/>
      <c r="C37" s="251" t="s">
        <v>204</v>
      </c>
      <c r="D37" s="248"/>
      <c r="E37" s="248"/>
      <c r="F37" s="248"/>
      <c r="G37" s="248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164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47" t="str">
        <f>C37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11"/>
      <c r="B38" s="212"/>
      <c r="C38" s="252" t="s">
        <v>205</v>
      </c>
      <c r="D38" s="245"/>
      <c r="E38" s="246">
        <v>1.9</v>
      </c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166</v>
      </c>
      <c r="AH38" s="204">
        <v>0</v>
      </c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 x14ac:dyDescent="0.2">
      <c r="A39" s="211"/>
      <c r="B39" s="212"/>
      <c r="C39" s="252" t="s">
        <v>206</v>
      </c>
      <c r="D39" s="245"/>
      <c r="E39" s="246">
        <v>0.46375</v>
      </c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166</v>
      </c>
      <c r="AH39" s="204">
        <v>0</v>
      </c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outlineLevel="1" x14ac:dyDescent="0.2">
      <c r="A40" s="223">
        <v>14</v>
      </c>
      <c r="B40" s="224" t="s">
        <v>207</v>
      </c>
      <c r="C40" s="240" t="s">
        <v>208</v>
      </c>
      <c r="D40" s="225" t="s">
        <v>190</v>
      </c>
      <c r="E40" s="226">
        <v>1.9</v>
      </c>
      <c r="F40" s="227"/>
      <c r="G40" s="228">
        <f>ROUND(E40*F40,2)</f>
        <v>0</v>
      </c>
      <c r="H40" s="227"/>
      <c r="I40" s="228">
        <f>ROUND(E40*H40,2)</f>
        <v>0</v>
      </c>
      <c r="J40" s="227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 t="s">
        <v>173</v>
      </c>
      <c r="S40" s="228" t="s">
        <v>134</v>
      </c>
      <c r="T40" s="229" t="s">
        <v>134</v>
      </c>
      <c r="U40" s="214">
        <v>4.3099999999999999E-2</v>
      </c>
      <c r="V40" s="214">
        <f>ROUND(E40*U40,2)</f>
        <v>0.08</v>
      </c>
      <c r="W40" s="214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156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ht="33.75" outlineLevel="1" x14ac:dyDescent="0.2">
      <c r="A41" s="211"/>
      <c r="B41" s="212"/>
      <c r="C41" s="251" t="s">
        <v>204</v>
      </c>
      <c r="D41" s="248"/>
      <c r="E41" s="248"/>
      <c r="F41" s="248"/>
      <c r="G41" s="248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164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47" t="str">
        <f>C41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23">
        <v>15</v>
      </c>
      <c r="B42" s="224" t="s">
        <v>209</v>
      </c>
      <c r="C42" s="240" t="s">
        <v>210</v>
      </c>
      <c r="D42" s="225" t="s">
        <v>190</v>
      </c>
      <c r="E42" s="226">
        <v>1.9</v>
      </c>
      <c r="F42" s="227"/>
      <c r="G42" s="228">
        <f>ROUND(E42*F42,2)</f>
        <v>0</v>
      </c>
      <c r="H42" s="227"/>
      <c r="I42" s="228">
        <f>ROUND(E42*H42,2)</f>
        <v>0</v>
      </c>
      <c r="J42" s="227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 t="s">
        <v>173</v>
      </c>
      <c r="S42" s="228" t="s">
        <v>134</v>
      </c>
      <c r="T42" s="229" t="s">
        <v>134</v>
      </c>
      <c r="U42" s="214">
        <v>0.31069999999999998</v>
      </c>
      <c r="V42" s="214">
        <f>ROUND(E42*U42,2)</f>
        <v>0.59</v>
      </c>
      <c r="W42" s="214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156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ht="33.75" outlineLevel="1" x14ac:dyDescent="0.2">
      <c r="A43" s="211"/>
      <c r="B43" s="212"/>
      <c r="C43" s="251" t="s">
        <v>204</v>
      </c>
      <c r="D43" s="248"/>
      <c r="E43" s="248"/>
      <c r="F43" s="248"/>
      <c r="G43" s="248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164</v>
      </c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47" t="str">
        <f>C43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3" s="204"/>
      <c r="BC43" s="204"/>
      <c r="BD43" s="204"/>
      <c r="BE43" s="204"/>
      <c r="BF43" s="204"/>
      <c r="BG43" s="204"/>
      <c r="BH43" s="204"/>
    </row>
    <row r="44" spans="1:60" outlineLevel="1" x14ac:dyDescent="0.2">
      <c r="A44" s="223">
        <v>16</v>
      </c>
      <c r="B44" s="224" t="s">
        <v>211</v>
      </c>
      <c r="C44" s="240" t="s">
        <v>212</v>
      </c>
      <c r="D44" s="225" t="s">
        <v>190</v>
      </c>
      <c r="E44" s="226">
        <v>4.49756</v>
      </c>
      <c r="F44" s="227"/>
      <c r="G44" s="228">
        <f>ROUND(E44*F44,2)</f>
        <v>0</v>
      </c>
      <c r="H44" s="227"/>
      <c r="I44" s="228">
        <f>ROUND(E44*H44,2)</f>
        <v>0</v>
      </c>
      <c r="J44" s="227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 t="s">
        <v>173</v>
      </c>
      <c r="S44" s="228" t="s">
        <v>134</v>
      </c>
      <c r="T44" s="229" t="s">
        <v>134</v>
      </c>
      <c r="U44" s="214">
        <v>2.2490000000000001</v>
      </c>
      <c r="V44" s="214">
        <f>ROUND(E44*U44,2)</f>
        <v>10.119999999999999</v>
      </c>
      <c r="W44" s="214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156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ht="22.5" outlineLevel="1" x14ac:dyDescent="0.2">
      <c r="A45" s="211"/>
      <c r="B45" s="212"/>
      <c r="C45" s="251" t="s">
        <v>213</v>
      </c>
      <c r="D45" s="248"/>
      <c r="E45" s="248"/>
      <c r="F45" s="248"/>
      <c r="G45" s="248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164</v>
      </c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47" t="str">
        <f>C45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45" s="204"/>
      <c r="BC45" s="204"/>
      <c r="BD45" s="204"/>
      <c r="BE45" s="204"/>
      <c r="BF45" s="204"/>
      <c r="BG45" s="204"/>
      <c r="BH45" s="204"/>
    </row>
    <row r="46" spans="1:60" outlineLevel="1" x14ac:dyDescent="0.2">
      <c r="A46" s="211"/>
      <c r="B46" s="212"/>
      <c r="C46" s="252" t="s">
        <v>214</v>
      </c>
      <c r="D46" s="245"/>
      <c r="E46" s="246">
        <v>4.49756</v>
      </c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166</v>
      </c>
      <c r="AH46" s="204">
        <v>0</v>
      </c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 x14ac:dyDescent="0.2">
      <c r="A47" s="223">
        <v>17</v>
      </c>
      <c r="B47" s="224" t="s">
        <v>215</v>
      </c>
      <c r="C47" s="240" t="s">
        <v>216</v>
      </c>
      <c r="D47" s="225" t="s">
        <v>190</v>
      </c>
      <c r="E47" s="226">
        <v>7.49594</v>
      </c>
      <c r="F47" s="227"/>
      <c r="G47" s="228">
        <f>ROUND(E47*F47,2)</f>
        <v>0</v>
      </c>
      <c r="H47" s="227"/>
      <c r="I47" s="228">
        <f>ROUND(E47*H47,2)</f>
        <v>0</v>
      </c>
      <c r="J47" s="227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 t="s">
        <v>173</v>
      </c>
      <c r="S47" s="228" t="s">
        <v>134</v>
      </c>
      <c r="T47" s="229" t="s">
        <v>134</v>
      </c>
      <c r="U47" s="214">
        <v>2.9649999999999999</v>
      </c>
      <c r="V47" s="214">
        <f>ROUND(E47*U47,2)</f>
        <v>22.23</v>
      </c>
      <c r="W47" s="214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156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ht="22.5" outlineLevel="1" x14ac:dyDescent="0.2">
      <c r="A48" s="211"/>
      <c r="B48" s="212"/>
      <c r="C48" s="251" t="s">
        <v>213</v>
      </c>
      <c r="D48" s="248"/>
      <c r="E48" s="248"/>
      <c r="F48" s="248"/>
      <c r="G48" s="248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164</v>
      </c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47" t="str">
        <f>C48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48" s="204"/>
      <c r="BC48" s="204"/>
      <c r="BD48" s="204"/>
      <c r="BE48" s="204"/>
      <c r="BF48" s="204"/>
      <c r="BG48" s="204"/>
      <c r="BH48" s="204"/>
    </row>
    <row r="49" spans="1:60" outlineLevel="1" x14ac:dyDescent="0.2">
      <c r="A49" s="211"/>
      <c r="B49" s="212"/>
      <c r="C49" s="252" t="s">
        <v>217</v>
      </c>
      <c r="D49" s="245"/>
      <c r="E49" s="246">
        <v>14.99187</v>
      </c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166</v>
      </c>
      <c r="AH49" s="204">
        <v>0</v>
      </c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 x14ac:dyDescent="0.2">
      <c r="A50" s="211"/>
      <c r="B50" s="212"/>
      <c r="C50" s="252" t="s">
        <v>218</v>
      </c>
      <c r="D50" s="245"/>
      <c r="E50" s="246">
        <v>-4.49756</v>
      </c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166</v>
      </c>
      <c r="AH50" s="204">
        <v>0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 x14ac:dyDescent="0.2">
      <c r="A51" s="211"/>
      <c r="B51" s="212"/>
      <c r="C51" s="252" t="s">
        <v>219</v>
      </c>
      <c r="D51" s="245"/>
      <c r="E51" s="246">
        <v>-2.99837</v>
      </c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166</v>
      </c>
      <c r="AH51" s="204">
        <v>0</v>
      </c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">
      <c r="A52" s="223">
        <v>18</v>
      </c>
      <c r="B52" s="224" t="s">
        <v>220</v>
      </c>
      <c r="C52" s="240" t="s">
        <v>221</v>
      </c>
      <c r="D52" s="225" t="s">
        <v>190</v>
      </c>
      <c r="E52" s="226">
        <v>2.99837</v>
      </c>
      <c r="F52" s="227"/>
      <c r="G52" s="228">
        <f>ROUND(E52*F52,2)</f>
        <v>0</v>
      </c>
      <c r="H52" s="227"/>
      <c r="I52" s="228">
        <f>ROUND(E52*H52,2)</f>
        <v>0</v>
      </c>
      <c r="J52" s="227"/>
      <c r="K52" s="228">
        <f>ROUND(E52*J52,2)</f>
        <v>0</v>
      </c>
      <c r="L52" s="228">
        <v>21</v>
      </c>
      <c r="M52" s="228">
        <f>G52*(1+L52/100)</f>
        <v>0</v>
      </c>
      <c r="N52" s="228">
        <v>3.5000000000000001E-3</v>
      </c>
      <c r="O52" s="228">
        <f>ROUND(E52*N52,2)</f>
        <v>0.01</v>
      </c>
      <c r="P52" s="228">
        <v>0</v>
      </c>
      <c r="Q52" s="228">
        <f>ROUND(E52*P52,2)</f>
        <v>0</v>
      </c>
      <c r="R52" s="228" t="s">
        <v>173</v>
      </c>
      <c r="S52" s="228" t="s">
        <v>134</v>
      </c>
      <c r="T52" s="229" t="s">
        <v>134</v>
      </c>
      <c r="U52" s="214">
        <v>3.2639999999999998</v>
      </c>
      <c r="V52" s="214">
        <f>ROUND(E52*U52,2)</f>
        <v>9.7899999999999991</v>
      </c>
      <c r="W52" s="214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156</v>
      </c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ht="22.5" outlineLevel="1" x14ac:dyDescent="0.2">
      <c r="A53" s="211"/>
      <c r="B53" s="212"/>
      <c r="C53" s="251" t="s">
        <v>213</v>
      </c>
      <c r="D53" s="248"/>
      <c r="E53" s="248"/>
      <c r="F53" s="248"/>
      <c r="G53" s="248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164</v>
      </c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47" t="str">
        <f>C53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53" s="204"/>
      <c r="BC53" s="204"/>
      <c r="BD53" s="204"/>
      <c r="BE53" s="204"/>
      <c r="BF53" s="204"/>
      <c r="BG53" s="204"/>
      <c r="BH53" s="204"/>
    </row>
    <row r="54" spans="1:60" outlineLevel="1" x14ac:dyDescent="0.2">
      <c r="A54" s="211"/>
      <c r="B54" s="212"/>
      <c r="C54" s="252" t="s">
        <v>222</v>
      </c>
      <c r="D54" s="245"/>
      <c r="E54" s="246">
        <v>2.99837</v>
      </c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166</v>
      </c>
      <c r="AH54" s="204">
        <v>0</v>
      </c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">
      <c r="A55" s="223">
        <v>19</v>
      </c>
      <c r="B55" s="224" t="s">
        <v>223</v>
      </c>
      <c r="C55" s="240" t="s">
        <v>224</v>
      </c>
      <c r="D55" s="225" t="s">
        <v>190</v>
      </c>
      <c r="E55" s="226">
        <v>3.43614</v>
      </c>
      <c r="F55" s="227"/>
      <c r="G55" s="228">
        <f>ROUND(E55*F55,2)</f>
        <v>0</v>
      </c>
      <c r="H55" s="227"/>
      <c r="I55" s="228">
        <f>ROUND(E55*H55,2)</f>
        <v>0</v>
      </c>
      <c r="J55" s="227"/>
      <c r="K55" s="228">
        <f>ROUND(E55*J55,2)</f>
        <v>0</v>
      </c>
      <c r="L55" s="228">
        <v>21</v>
      </c>
      <c r="M55" s="228">
        <f>G55*(1+L55/100)</f>
        <v>0</v>
      </c>
      <c r="N55" s="228">
        <v>0</v>
      </c>
      <c r="O55" s="228">
        <f>ROUND(E55*N55,2)</f>
        <v>0</v>
      </c>
      <c r="P55" s="228">
        <v>0</v>
      </c>
      <c r="Q55" s="228">
        <f>ROUND(E55*P55,2)</f>
        <v>0</v>
      </c>
      <c r="R55" s="228" t="s">
        <v>173</v>
      </c>
      <c r="S55" s="228" t="s">
        <v>134</v>
      </c>
      <c r="T55" s="229" t="s">
        <v>134</v>
      </c>
      <c r="U55" s="214">
        <v>0.16</v>
      </c>
      <c r="V55" s="214">
        <f>ROUND(E55*U55,2)</f>
        <v>0.55000000000000004</v>
      </c>
      <c r="W55" s="214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174</v>
      </c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ht="33.75" outlineLevel="1" x14ac:dyDescent="0.2">
      <c r="A56" s="211"/>
      <c r="B56" s="212"/>
      <c r="C56" s="251" t="s">
        <v>225</v>
      </c>
      <c r="D56" s="248"/>
      <c r="E56" s="248"/>
      <c r="F56" s="248"/>
      <c r="G56" s="248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164</v>
      </c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47" t="str">
        <f>C56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6" s="204"/>
      <c r="BC56" s="204"/>
      <c r="BD56" s="204"/>
      <c r="BE56" s="204"/>
      <c r="BF56" s="204"/>
      <c r="BG56" s="204"/>
      <c r="BH56" s="204"/>
    </row>
    <row r="57" spans="1:60" outlineLevel="1" x14ac:dyDescent="0.2">
      <c r="A57" s="211"/>
      <c r="B57" s="212"/>
      <c r="C57" s="252" t="s">
        <v>226</v>
      </c>
      <c r="D57" s="245"/>
      <c r="E57" s="246">
        <v>71.966149999999999</v>
      </c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166</v>
      </c>
      <c r="AH57" s="204">
        <v>0</v>
      </c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">
      <c r="A58" s="211"/>
      <c r="B58" s="212"/>
      <c r="C58" s="252" t="s">
        <v>227</v>
      </c>
      <c r="D58" s="245"/>
      <c r="E58" s="246">
        <v>-0.91</v>
      </c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166</v>
      </c>
      <c r="AH58" s="204">
        <v>0</v>
      </c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">
      <c r="A59" s="211"/>
      <c r="B59" s="212"/>
      <c r="C59" s="252" t="s">
        <v>228</v>
      </c>
      <c r="D59" s="245"/>
      <c r="E59" s="246">
        <v>-67.62</v>
      </c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166</v>
      </c>
      <c r="AH59" s="204">
        <v>0</v>
      </c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 x14ac:dyDescent="0.2">
      <c r="A60" s="223">
        <v>20</v>
      </c>
      <c r="B60" s="224" t="s">
        <v>229</v>
      </c>
      <c r="C60" s="240" t="s">
        <v>230</v>
      </c>
      <c r="D60" s="225" t="s">
        <v>190</v>
      </c>
      <c r="E60" s="226">
        <v>119.94358</v>
      </c>
      <c r="F60" s="227"/>
      <c r="G60" s="228">
        <f>ROUND(E60*F60,2)</f>
        <v>0</v>
      </c>
      <c r="H60" s="227"/>
      <c r="I60" s="228">
        <f>ROUND(E60*H60,2)</f>
        <v>0</v>
      </c>
      <c r="J60" s="227"/>
      <c r="K60" s="228">
        <f>ROUND(E60*J60,2)</f>
        <v>0</v>
      </c>
      <c r="L60" s="228">
        <v>21</v>
      </c>
      <c r="M60" s="228">
        <f>G60*(1+L60/100)</f>
        <v>0</v>
      </c>
      <c r="N60" s="228">
        <v>0</v>
      </c>
      <c r="O60" s="228">
        <f>ROUND(E60*N60,2)</f>
        <v>0</v>
      </c>
      <c r="P60" s="228">
        <v>0</v>
      </c>
      <c r="Q60" s="228">
        <f>ROUND(E60*P60,2)</f>
        <v>0</v>
      </c>
      <c r="R60" s="228" t="s">
        <v>173</v>
      </c>
      <c r="S60" s="228" t="s">
        <v>134</v>
      </c>
      <c r="T60" s="229" t="s">
        <v>134</v>
      </c>
      <c r="U60" s="214">
        <v>0.3</v>
      </c>
      <c r="V60" s="214">
        <f>ROUND(E60*U60,2)</f>
        <v>35.979999999999997</v>
      </c>
      <c r="W60" s="214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174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ht="33.75" outlineLevel="1" x14ac:dyDescent="0.2">
      <c r="A61" s="211"/>
      <c r="B61" s="212"/>
      <c r="C61" s="251" t="s">
        <v>225</v>
      </c>
      <c r="D61" s="248"/>
      <c r="E61" s="248"/>
      <c r="F61" s="248"/>
      <c r="G61" s="248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164</v>
      </c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47" t="str">
        <f>C61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1" s="204"/>
      <c r="BC61" s="204"/>
      <c r="BD61" s="204"/>
      <c r="BE61" s="204"/>
      <c r="BF61" s="204"/>
      <c r="BG61" s="204"/>
      <c r="BH61" s="204"/>
    </row>
    <row r="62" spans="1:60" outlineLevel="1" x14ac:dyDescent="0.2">
      <c r="A62" s="211"/>
      <c r="B62" s="212"/>
      <c r="C62" s="252" t="s">
        <v>231</v>
      </c>
      <c r="D62" s="245"/>
      <c r="E62" s="246">
        <v>20.6739</v>
      </c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166</v>
      </c>
      <c r="AH62" s="204">
        <v>0</v>
      </c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outlineLevel="1" x14ac:dyDescent="0.2">
      <c r="A63" s="211"/>
      <c r="B63" s="212"/>
      <c r="C63" s="252" t="s">
        <v>232</v>
      </c>
      <c r="D63" s="245"/>
      <c r="E63" s="246">
        <v>19.497399999999999</v>
      </c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166</v>
      </c>
      <c r="AH63" s="204">
        <v>0</v>
      </c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outlineLevel="1" x14ac:dyDescent="0.2">
      <c r="A64" s="211"/>
      <c r="B64" s="212"/>
      <c r="C64" s="252" t="s">
        <v>233</v>
      </c>
      <c r="D64" s="245"/>
      <c r="E64" s="246">
        <v>29.230499999999999</v>
      </c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166</v>
      </c>
      <c r="AH64" s="204">
        <v>0</v>
      </c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 x14ac:dyDescent="0.2">
      <c r="A65" s="211"/>
      <c r="B65" s="212"/>
      <c r="C65" s="252" t="s">
        <v>234</v>
      </c>
      <c r="D65" s="245"/>
      <c r="E65" s="246">
        <v>25.255099999999999</v>
      </c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166</v>
      </c>
      <c r="AH65" s="204">
        <v>0</v>
      </c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outlineLevel="1" x14ac:dyDescent="0.2">
      <c r="A66" s="211"/>
      <c r="B66" s="212"/>
      <c r="C66" s="252" t="s">
        <v>235</v>
      </c>
      <c r="D66" s="245"/>
      <c r="E66" s="246">
        <v>45.392099999999999</v>
      </c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166</v>
      </c>
      <c r="AH66" s="204">
        <v>0</v>
      </c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 x14ac:dyDescent="0.2">
      <c r="A67" s="211"/>
      <c r="B67" s="212"/>
      <c r="C67" s="252" t="s">
        <v>236</v>
      </c>
      <c r="D67" s="245"/>
      <c r="E67" s="246">
        <v>7.5237499999999997</v>
      </c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166</v>
      </c>
      <c r="AH67" s="204">
        <v>0</v>
      </c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">
      <c r="A68" s="211"/>
      <c r="B68" s="212"/>
      <c r="C68" s="252" t="s">
        <v>237</v>
      </c>
      <c r="D68" s="245"/>
      <c r="E68" s="246">
        <v>10.175750000000001</v>
      </c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166</v>
      </c>
      <c r="AH68" s="204">
        <v>0</v>
      </c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outlineLevel="1" x14ac:dyDescent="0.2">
      <c r="A69" s="211"/>
      <c r="B69" s="212"/>
      <c r="C69" s="252" t="s">
        <v>238</v>
      </c>
      <c r="D69" s="245"/>
      <c r="E69" s="246">
        <v>13.192399999999999</v>
      </c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166</v>
      </c>
      <c r="AH69" s="204">
        <v>0</v>
      </c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outlineLevel="1" x14ac:dyDescent="0.2">
      <c r="A70" s="211"/>
      <c r="B70" s="212"/>
      <c r="C70" s="252" t="s">
        <v>239</v>
      </c>
      <c r="D70" s="245"/>
      <c r="E70" s="246">
        <v>10.574199999999999</v>
      </c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166</v>
      </c>
      <c r="AH70" s="204">
        <v>0</v>
      </c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 x14ac:dyDescent="0.2">
      <c r="A71" s="211"/>
      <c r="B71" s="212"/>
      <c r="C71" s="252" t="s">
        <v>240</v>
      </c>
      <c r="D71" s="245"/>
      <c r="E71" s="246">
        <v>8.1724499999999995</v>
      </c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166</v>
      </c>
      <c r="AH71" s="204">
        <v>0</v>
      </c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">
      <c r="A72" s="211"/>
      <c r="B72" s="212"/>
      <c r="C72" s="252" t="s">
        <v>241</v>
      </c>
      <c r="D72" s="245"/>
      <c r="E72" s="246">
        <v>18.618600000000001</v>
      </c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166</v>
      </c>
      <c r="AH72" s="204">
        <v>0</v>
      </c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 x14ac:dyDescent="0.2">
      <c r="A73" s="211"/>
      <c r="B73" s="212"/>
      <c r="C73" s="252" t="s">
        <v>242</v>
      </c>
      <c r="D73" s="245"/>
      <c r="E73" s="246">
        <v>3.63</v>
      </c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166</v>
      </c>
      <c r="AH73" s="204">
        <v>0</v>
      </c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 x14ac:dyDescent="0.2">
      <c r="A74" s="211"/>
      <c r="B74" s="212"/>
      <c r="C74" s="252" t="s">
        <v>243</v>
      </c>
      <c r="D74" s="245"/>
      <c r="E74" s="246">
        <v>23.957999999999998</v>
      </c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166</v>
      </c>
      <c r="AH74" s="204">
        <v>0</v>
      </c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 x14ac:dyDescent="0.2">
      <c r="A75" s="211"/>
      <c r="B75" s="212"/>
      <c r="C75" s="252" t="s">
        <v>244</v>
      </c>
      <c r="D75" s="245"/>
      <c r="E75" s="246">
        <v>1.8149999999999999</v>
      </c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166</v>
      </c>
      <c r="AH75" s="204">
        <v>0</v>
      </c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 x14ac:dyDescent="0.2">
      <c r="A76" s="211"/>
      <c r="B76" s="212"/>
      <c r="C76" s="252" t="s">
        <v>245</v>
      </c>
      <c r="D76" s="245"/>
      <c r="E76" s="246">
        <v>2.1779999999999999</v>
      </c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166</v>
      </c>
      <c r="AH76" s="204">
        <v>0</v>
      </c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 x14ac:dyDescent="0.2">
      <c r="A77" s="211"/>
      <c r="B77" s="212"/>
      <c r="C77" s="252" t="s">
        <v>246</v>
      </c>
      <c r="D77" s="245"/>
      <c r="E77" s="246">
        <v>-71.966139999999996</v>
      </c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166</v>
      </c>
      <c r="AH77" s="204">
        <v>0</v>
      </c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">
      <c r="A78" s="211"/>
      <c r="B78" s="212"/>
      <c r="C78" s="252" t="s">
        <v>247</v>
      </c>
      <c r="D78" s="245"/>
      <c r="E78" s="246">
        <v>-47.977429999999998</v>
      </c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166</v>
      </c>
      <c r="AH78" s="204">
        <v>0</v>
      </c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 x14ac:dyDescent="0.2">
      <c r="A79" s="223">
        <v>21</v>
      </c>
      <c r="B79" s="224" t="s">
        <v>248</v>
      </c>
      <c r="C79" s="240" t="s">
        <v>249</v>
      </c>
      <c r="D79" s="225" t="s">
        <v>190</v>
      </c>
      <c r="E79" s="226">
        <v>47.977429999999998</v>
      </c>
      <c r="F79" s="227"/>
      <c r="G79" s="228">
        <f>ROUND(E79*F79,2)</f>
        <v>0</v>
      </c>
      <c r="H79" s="227"/>
      <c r="I79" s="228">
        <f>ROUND(E79*H79,2)</f>
        <v>0</v>
      </c>
      <c r="J79" s="227"/>
      <c r="K79" s="228">
        <f>ROUND(E79*J79,2)</f>
        <v>0</v>
      </c>
      <c r="L79" s="228">
        <v>21</v>
      </c>
      <c r="M79" s="228">
        <f>G79*(1+L79/100)</f>
        <v>0</v>
      </c>
      <c r="N79" s="228">
        <v>0</v>
      </c>
      <c r="O79" s="228">
        <f>ROUND(E79*N79,2)</f>
        <v>0</v>
      </c>
      <c r="P79" s="228">
        <v>0</v>
      </c>
      <c r="Q79" s="228">
        <f>ROUND(E79*P79,2)</f>
        <v>0</v>
      </c>
      <c r="R79" s="228" t="s">
        <v>173</v>
      </c>
      <c r="S79" s="228" t="s">
        <v>134</v>
      </c>
      <c r="T79" s="229" t="s">
        <v>134</v>
      </c>
      <c r="U79" s="214">
        <v>0.53</v>
      </c>
      <c r="V79" s="214">
        <f>ROUND(E79*U79,2)</f>
        <v>25.43</v>
      </c>
      <c r="W79" s="214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174</v>
      </c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ht="33.75" outlineLevel="1" x14ac:dyDescent="0.2">
      <c r="A80" s="211"/>
      <c r="B80" s="212"/>
      <c r="C80" s="251" t="s">
        <v>225</v>
      </c>
      <c r="D80" s="248"/>
      <c r="E80" s="248"/>
      <c r="F80" s="248"/>
      <c r="G80" s="248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164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47" t="str">
        <f>C80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80" s="204"/>
      <c r="BC80" s="204"/>
      <c r="BD80" s="204"/>
      <c r="BE80" s="204"/>
      <c r="BF80" s="204"/>
      <c r="BG80" s="204"/>
      <c r="BH80" s="204"/>
    </row>
    <row r="81" spans="1:60" outlineLevel="1" x14ac:dyDescent="0.2">
      <c r="A81" s="211"/>
      <c r="B81" s="212"/>
      <c r="C81" s="252" t="s">
        <v>250</v>
      </c>
      <c r="D81" s="245"/>
      <c r="E81" s="246">
        <v>47.977429999999998</v>
      </c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166</v>
      </c>
      <c r="AH81" s="204">
        <v>0</v>
      </c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ht="22.5" outlineLevel="1" x14ac:dyDescent="0.2">
      <c r="A82" s="223">
        <v>22</v>
      </c>
      <c r="B82" s="224" t="s">
        <v>251</v>
      </c>
      <c r="C82" s="240" t="s">
        <v>252</v>
      </c>
      <c r="D82" s="225" t="s">
        <v>190</v>
      </c>
      <c r="E82" s="226">
        <v>5.0975799999999998</v>
      </c>
      <c r="F82" s="227"/>
      <c r="G82" s="228">
        <f>ROUND(E82*F82,2)</f>
        <v>0</v>
      </c>
      <c r="H82" s="227"/>
      <c r="I82" s="228">
        <f>ROUND(E82*H82,2)</f>
        <v>0</v>
      </c>
      <c r="J82" s="227"/>
      <c r="K82" s="228">
        <f>ROUND(E82*J82,2)</f>
        <v>0</v>
      </c>
      <c r="L82" s="228">
        <v>21</v>
      </c>
      <c r="M82" s="228">
        <f>G82*(1+L82/100)</f>
        <v>0</v>
      </c>
      <c r="N82" s="228">
        <v>0</v>
      </c>
      <c r="O82" s="228">
        <f>ROUND(E82*N82,2)</f>
        <v>0</v>
      </c>
      <c r="P82" s="228">
        <v>0</v>
      </c>
      <c r="Q82" s="228">
        <f>ROUND(E82*P82,2)</f>
        <v>0</v>
      </c>
      <c r="R82" s="228" t="s">
        <v>173</v>
      </c>
      <c r="S82" s="228" t="s">
        <v>134</v>
      </c>
      <c r="T82" s="229" t="s">
        <v>134</v>
      </c>
      <c r="U82" s="214">
        <v>7.5220000000000002</v>
      </c>
      <c r="V82" s="214">
        <f>ROUND(E82*U82,2)</f>
        <v>38.340000000000003</v>
      </c>
      <c r="W82" s="214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174</v>
      </c>
      <c r="AH82" s="204"/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outlineLevel="1" x14ac:dyDescent="0.2">
      <c r="A83" s="211"/>
      <c r="B83" s="212"/>
      <c r="C83" s="251" t="s">
        <v>253</v>
      </c>
      <c r="D83" s="248"/>
      <c r="E83" s="248"/>
      <c r="F83" s="248"/>
      <c r="G83" s="248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164</v>
      </c>
      <c r="AH83" s="204"/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 x14ac:dyDescent="0.2">
      <c r="A84" s="211"/>
      <c r="B84" s="212"/>
      <c r="C84" s="252" t="s">
        <v>254</v>
      </c>
      <c r="D84" s="245"/>
      <c r="E84" s="246">
        <v>5.0975799999999998</v>
      </c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166</v>
      </c>
      <c r="AH84" s="204">
        <v>0</v>
      </c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ht="22.5" outlineLevel="1" x14ac:dyDescent="0.2">
      <c r="A85" s="223">
        <v>23</v>
      </c>
      <c r="B85" s="224" t="s">
        <v>255</v>
      </c>
      <c r="C85" s="240" t="s">
        <v>256</v>
      </c>
      <c r="D85" s="225" t="s">
        <v>154</v>
      </c>
      <c r="E85" s="226">
        <v>355.78100000000001</v>
      </c>
      <c r="F85" s="227"/>
      <c r="G85" s="228">
        <f>ROUND(E85*F85,2)</f>
        <v>0</v>
      </c>
      <c r="H85" s="227"/>
      <c r="I85" s="228">
        <f>ROUND(E85*H85,2)</f>
        <v>0</v>
      </c>
      <c r="J85" s="227"/>
      <c r="K85" s="228">
        <f>ROUND(E85*J85,2)</f>
        <v>0</v>
      </c>
      <c r="L85" s="228">
        <v>21</v>
      </c>
      <c r="M85" s="228">
        <f>G85*(1+L85/100)</f>
        <v>0</v>
      </c>
      <c r="N85" s="228">
        <v>9.8999999999999999E-4</v>
      </c>
      <c r="O85" s="228">
        <f>ROUND(E85*N85,2)</f>
        <v>0.35</v>
      </c>
      <c r="P85" s="228">
        <v>0</v>
      </c>
      <c r="Q85" s="228">
        <f>ROUND(E85*P85,2)</f>
        <v>0</v>
      </c>
      <c r="R85" s="228" t="s">
        <v>173</v>
      </c>
      <c r="S85" s="228" t="s">
        <v>134</v>
      </c>
      <c r="T85" s="229" t="s">
        <v>134</v>
      </c>
      <c r="U85" s="214">
        <v>0.23599999999999999</v>
      </c>
      <c r="V85" s="214">
        <f>ROUND(E85*U85,2)</f>
        <v>83.96</v>
      </c>
      <c r="W85" s="214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156</v>
      </c>
      <c r="AH85" s="204"/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 x14ac:dyDescent="0.2">
      <c r="A86" s="211"/>
      <c r="B86" s="212"/>
      <c r="C86" s="251" t="s">
        <v>257</v>
      </c>
      <c r="D86" s="248"/>
      <c r="E86" s="248"/>
      <c r="F86" s="248"/>
      <c r="G86" s="248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  <c r="W86" s="214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164</v>
      </c>
      <c r="AH86" s="204"/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 x14ac:dyDescent="0.2">
      <c r="A87" s="211"/>
      <c r="B87" s="212"/>
      <c r="C87" s="252" t="s">
        <v>258</v>
      </c>
      <c r="D87" s="245"/>
      <c r="E87" s="246">
        <v>15.903</v>
      </c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166</v>
      </c>
      <c r="AH87" s="204">
        <v>0</v>
      </c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 x14ac:dyDescent="0.2">
      <c r="A88" s="211"/>
      <c r="B88" s="212"/>
      <c r="C88" s="252" t="s">
        <v>259</v>
      </c>
      <c r="D88" s="245"/>
      <c r="E88" s="246">
        <v>14.997999999999999</v>
      </c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166</v>
      </c>
      <c r="AH88" s="204">
        <v>0</v>
      </c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 x14ac:dyDescent="0.2">
      <c r="A89" s="211"/>
      <c r="B89" s="212"/>
      <c r="C89" s="252" t="s">
        <v>260</v>
      </c>
      <c r="D89" s="245"/>
      <c r="E89" s="246">
        <v>22.484999999999999</v>
      </c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166</v>
      </c>
      <c r="AH89" s="204">
        <v>0</v>
      </c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outlineLevel="1" x14ac:dyDescent="0.2">
      <c r="A90" s="211"/>
      <c r="B90" s="212"/>
      <c r="C90" s="252" t="s">
        <v>261</v>
      </c>
      <c r="D90" s="245"/>
      <c r="E90" s="246">
        <v>8.3719999999999999</v>
      </c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V90" s="214"/>
      <c r="W90" s="214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166</v>
      </c>
      <c r="AH90" s="204">
        <v>0</v>
      </c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outlineLevel="1" x14ac:dyDescent="0.2">
      <c r="A91" s="211"/>
      <c r="B91" s="212"/>
      <c r="C91" s="252" t="s">
        <v>262</v>
      </c>
      <c r="D91" s="245"/>
      <c r="E91" s="246">
        <v>34.917000000000002</v>
      </c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166</v>
      </c>
      <c r="AH91" s="204">
        <v>0</v>
      </c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outlineLevel="1" x14ac:dyDescent="0.2">
      <c r="A92" s="211"/>
      <c r="B92" s="212"/>
      <c r="C92" s="252" t="s">
        <v>263</v>
      </c>
      <c r="D92" s="245"/>
      <c r="E92" s="246">
        <v>5.7874999999999996</v>
      </c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166</v>
      </c>
      <c r="AH92" s="204">
        <v>0</v>
      </c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outlineLevel="1" x14ac:dyDescent="0.2">
      <c r="A93" s="211"/>
      <c r="B93" s="212"/>
      <c r="C93" s="252" t="s">
        <v>264</v>
      </c>
      <c r="D93" s="245"/>
      <c r="E93" s="246">
        <v>7.8274999999999997</v>
      </c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166</v>
      </c>
      <c r="AH93" s="204">
        <v>0</v>
      </c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 x14ac:dyDescent="0.2">
      <c r="A94" s="211"/>
      <c r="B94" s="212"/>
      <c r="C94" s="252" t="s">
        <v>265</v>
      </c>
      <c r="D94" s="245"/>
      <c r="E94" s="246">
        <v>10.148</v>
      </c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166</v>
      </c>
      <c r="AH94" s="204">
        <v>0</v>
      </c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 x14ac:dyDescent="0.2">
      <c r="A95" s="211"/>
      <c r="B95" s="212"/>
      <c r="C95" s="252" t="s">
        <v>266</v>
      </c>
      <c r="D95" s="245"/>
      <c r="E95" s="246">
        <v>8.1340000000000003</v>
      </c>
      <c r="F95" s="214"/>
      <c r="G95" s="214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166</v>
      </c>
      <c r="AH95" s="204">
        <v>0</v>
      </c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outlineLevel="1" x14ac:dyDescent="0.2">
      <c r="A96" s="211"/>
      <c r="B96" s="212"/>
      <c r="C96" s="252" t="s">
        <v>267</v>
      </c>
      <c r="D96" s="245"/>
      <c r="E96" s="246">
        <v>6.2865000000000002</v>
      </c>
      <c r="F96" s="214"/>
      <c r="G96" s="214"/>
      <c r="H96" s="214"/>
      <c r="I96" s="214"/>
      <c r="J96" s="214"/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04"/>
      <c r="Y96" s="204"/>
      <c r="Z96" s="204"/>
      <c r="AA96" s="204"/>
      <c r="AB96" s="204"/>
      <c r="AC96" s="204"/>
      <c r="AD96" s="204"/>
      <c r="AE96" s="204"/>
      <c r="AF96" s="204"/>
      <c r="AG96" s="204" t="s">
        <v>166</v>
      </c>
      <c r="AH96" s="204">
        <v>0</v>
      </c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 x14ac:dyDescent="0.2">
      <c r="A97" s="211"/>
      <c r="B97" s="212"/>
      <c r="C97" s="252" t="s">
        <v>268</v>
      </c>
      <c r="D97" s="245"/>
      <c r="E97" s="246">
        <v>14.321999999999999</v>
      </c>
      <c r="F97" s="214"/>
      <c r="G97" s="214"/>
      <c r="H97" s="214"/>
      <c r="I97" s="214"/>
      <c r="J97" s="214"/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166</v>
      </c>
      <c r="AH97" s="204">
        <v>0</v>
      </c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outlineLevel="1" x14ac:dyDescent="0.2">
      <c r="A98" s="211"/>
      <c r="B98" s="212"/>
      <c r="C98" s="252" t="s">
        <v>269</v>
      </c>
      <c r="D98" s="245"/>
      <c r="E98" s="246">
        <v>3.3</v>
      </c>
      <c r="F98" s="214"/>
      <c r="G98" s="214"/>
      <c r="H98" s="214"/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166</v>
      </c>
      <c r="AH98" s="204">
        <v>0</v>
      </c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outlineLevel="1" x14ac:dyDescent="0.2">
      <c r="A99" s="211"/>
      <c r="B99" s="212"/>
      <c r="C99" s="252" t="s">
        <v>270</v>
      </c>
      <c r="D99" s="245"/>
      <c r="E99" s="246">
        <v>21.78</v>
      </c>
      <c r="F99" s="214"/>
      <c r="G99" s="214"/>
      <c r="H99" s="214"/>
      <c r="I99" s="214"/>
      <c r="J99" s="214"/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166</v>
      </c>
      <c r="AH99" s="204">
        <v>0</v>
      </c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outlineLevel="1" x14ac:dyDescent="0.2">
      <c r="A100" s="211"/>
      <c r="B100" s="212"/>
      <c r="C100" s="252" t="s">
        <v>271</v>
      </c>
      <c r="D100" s="245"/>
      <c r="E100" s="246">
        <v>1.65</v>
      </c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  <c r="W100" s="214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166</v>
      </c>
      <c r="AH100" s="204">
        <v>0</v>
      </c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outlineLevel="1" x14ac:dyDescent="0.2">
      <c r="A101" s="211"/>
      <c r="B101" s="212"/>
      <c r="C101" s="252" t="s">
        <v>272</v>
      </c>
      <c r="D101" s="245"/>
      <c r="E101" s="246">
        <v>1.98</v>
      </c>
      <c r="F101" s="214"/>
      <c r="G101" s="214"/>
      <c r="H101" s="214"/>
      <c r="I101" s="214"/>
      <c r="J101" s="214"/>
      <c r="K101" s="214"/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  <c r="W101" s="21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166</v>
      </c>
      <c r="AH101" s="204">
        <v>0</v>
      </c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outlineLevel="1" x14ac:dyDescent="0.2">
      <c r="A102" s="211"/>
      <c r="B102" s="212"/>
      <c r="C102" s="252" t="s">
        <v>273</v>
      </c>
      <c r="D102" s="245"/>
      <c r="E102" s="246">
        <v>177.8905</v>
      </c>
      <c r="F102" s="214"/>
      <c r="G102" s="214"/>
      <c r="H102" s="214"/>
      <c r="I102" s="214"/>
      <c r="J102" s="214"/>
      <c r="K102" s="214"/>
      <c r="L102" s="214"/>
      <c r="M102" s="214"/>
      <c r="N102" s="214"/>
      <c r="O102" s="214"/>
      <c r="P102" s="214"/>
      <c r="Q102" s="214"/>
      <c r="R102" s="214"/>
      <c r="S102" s="214"/>
      <c r="T102" s="214"/>
      <c r="U102" s="214"/>
      <c r="V102" s="214"/>
      <c r="W102" s="214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166</v>
      </c>
      <c r="AH102" s="204">
        <v>0</v>
      </c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ht="22.5" outlineLevel="1" x14ac:dyDescent="0.2">
      <c r="A103" s="223">
        <v>24</v>
      </c>
      <c r="B103" s="224" t="s">
        <v>274</v>
      </c>
      <c r="C103" s="240" t="s">
        <v>275</v>
      </c>
      <c r="D103" s="225" t="s">
        <v>154</v>
      </c>
      <c r="E103" s="226">
        <v>22.11</v>
      </c>
      <c r="F103" s="227"/>
      <c r="G103" s="228">
        <f>ROUND(E103*F103,2)</f>
        <v>0</v>
      </c>
      <c r="H103" s="227"/>
      <c r="I103" s="228">
        <f>ROUND(E103*H103,2)</f>
        <v>0</v>
      </c>
      <c r="J103" s="227"/>
      <c r="K103" s="228">
        <f>ROUND(E103*J103,2)</f>
        <v>0</v>
      </c>
      <c r="L103" s="228">
        <v>21</v>
      </c>
      <c r="M103" s="228">
        <f>G103*(1+L103/100)</f>
        <v>0</v>
      </c>
      <c r="N103" s="228">
        <v>8.5999999999999998E-4</v>
      </c>
      <c r="O103" s="228">
        <f>ROUND(E103*N103,2)</f>
        <v>0.02</v>
      </c>
      <c r="P103" s="228">
        <v>0</v>
      </c>
      <c r="Q103" s="228">
        <f>ROUND(E103*P103,2)</f>
        <v>0</v>
      </c>
      <c r="R103" s="228" t="s">
        <v>173</v>
      </c>
      <c r="S103" s="228" t="s">
        <v>134</v>
      </c>
      <c r="T103" s="229" t="s">
        <v>134</v>
      </c>
      <c r="U103" s="214">
        <v>0.47899999999999998</v>
      </c>
      <c r="V103" s="214">
        <f>ROUND(E103*U103,2)</f>
        <v>10.59</v>
      </c>
      <c r="W103" s="214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174</v>
      </c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 x14ac:dyDescent="0.2">
      <c r="A104" s="211"/>
      <c r="B104" s="212"/>
      <c r="C104" s="251" t="s">
        <v>257</v>
      </c>
      <c r="D104" s="248"/>
      <c r="E104" s="248"/>
      <c r="F104" s="248"/>
      <c r="G104" s="248"/>
      <c r="H104" s="214"/>
      <c r="I104" s="214"/>
      <c r="J104" s="214"/>
      <c r="K104" s="214"/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164</v>
      </c>
      <c r="AH104" s="204"/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outlineLevel="1" x14ac:dyDescent="0.2">
      <c r="A105" s="211"/>
      <c r="B105" s="212"/>
      <c r="C105" s="252" t="s">
        <v>276</v>
      </c>
      <c r="D105" s="245"/>
      <c r="E105" s="246">
        <v>22.11</v>
      </c>
      <c r="F105" s="214"/>
      <c r="G105" s="214"/>
      <c r="H105" s="214"/>
      <c r="I105" s="214"/>
      <c r="J105" s="214"/>
      <c r="K105" s="214"/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  <c r="W105" s="214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166</v>
      </c>
      <c r="AH105" s="204">
        <v>0</v>
      </c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outlineLevel="1" x14ac:dyDescent="0.2">
      <c r="A106" s="223">
        <v>25</v>
      </c>
      <c r="B106" s="224" t="s">
        <v>277</v>
      </c>
      <c r="C106" s="240" t="s">
        <v>278</v>
      </c>
      <c r="D106" s="225" t="s">
        <v>154</v>
      </c>
      <c r="E106" s="226">
        <v>355.78100000000001</v>
      </c>
      <c r="F106" s="227"/>
      <c r="G106" s="228">
        <f>ROUND(E106*F106,2)</f>
        <v>0</v>
      </c>
      <c r="H106" s="227"/>
      <c r="I106" s="228">
        <f>ROUND(E106*H106,2)</f>
        <v>0</v>
      </c>
      <c r="J106" s="227"/>
      <c r="K106" s="228">
        <f>ROUND(E106*J106,2)</f>
        <v>0</v>
      </c>
      <c r="L106" s="228">
        <v>21</v>
      </c>
      <c r="M106" s="228">
        <f>G106*(1+L106/100)</f>
        <v>0</v>
      </c>
      <c r="N106" s="228">
        <v>0</v>
      </c>
      <c r="O106" s="228">
        <f>ROUND(E106*N106,2)</f>
        <v>0</v>
      </c>
      <c r="P106" s="228">
        <v>0</v>
      </c>
      <c r="Q106" s="228">
        <f>ROUND(E106*P106,2)</f>
        <v>0</v>
      </c>
      <c r="R106" s="228" t="s">
        <v>173</v>
      </c>
      <c r="S106" s="228" t="s">
        <v>134</v>
      </c>
      <c r="T106" s="229" t="s">
        <v>134</v>
      </c>
      <c r="U106" s="214">
        <v>7.0000000000000007E-2</v>
      </c>
      <c r="V106" s="214">
        <f>ROUND(E106*U106,2)</f>
        <v>24.9</v>
      </c>
      <c r="W106" s="214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156</v>
      </c>
      <c r="AH106" s="204"/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 x14ac:dyDescent="0.2">
      <c r="A107" s="211"/>
      <c r="B107" s="212"/>
      <c r="C107" s="251" t="s">
        <v>279</v>
      </c>
      <c r="D107" s="248"/>
      <c r="E107" s="248"/>
      <c r="F107" s="248"/>
      <c r="G107" s="248"/>
      <c r="H107" s="214"/>
      <c r="I107" s="214"/>
      <c r="J107" s="214"/>
      <c r="K107" s="214"/>
      <c r="L107" s="214"/>
      <c r="M107" s="214"/>
      <c r="N107" s="214"/>
      <c r="O107" s="214"/>
      <c r="P107" s="214"/>
      <c r="Q107" s="214"/>
      <c r="R107" s="214"/>
      <c r="S107" s="214"/>
      <c r="T107" s="214"/>
      <c r="U107" s="214"/>
      <c r="V107" s="214"/>
      <c r="W107" s="214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164</v>
      </c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outlineLevel="1" x14ac:dyDescent="0.2">
      <c r="A108" s="223">
        <v>26</v>
      </c>
      <c r="B108" s="224" t="s">
        <v>280</v>
      </c>
      <c r="C108" s="240" t="s">
        <v>281</v>
      </c>
      <c r="D108" s="225" t="s">
        <v>154</v>
      </c>
      <c r="E108" s="226">
        <v>22.11</v>
      </c>
      <c r="F108" s="227"/>
      <c r="G108" s="228">
        <f>ROUND(E108*F108,2)</f>
        <v>0</v>
      </c>
      <c r="H108" s="227"/>
      <c r="I108" s="228">
        <f>ROUND(E108*H108,2)</f>
        <v>0</v>
      </c>
      <c r="J108" s="227"/>
      <c r="K108" s="228">
        <f>ROUND(E108*J108,2)</f>
        <v>0</v>
      </c>
      <c r="L108" s="228">
        <v>21</v>
      </c>
      <c r="M108" s="228">
        <f>G108*(1+L108/100)</f>
        <v>0</v>
      </c>
      <c r="N108" s="228">
        <v>0</v>
      </c>
      <c r="O108" s="228">
        <f>ROUND(E108*N108,2)</f>
        <v>0</v>
      </c>
      <c r="P108" s="228">
        <v>0</v>
      </c>
      <c r="Q108" s="228">
        <f>ROUND(E108*P108,2)</f>
        <v>0</v>
      </c>
      <c r="R108" s="228" t="s">
        <v>173</v>
      </c>
      <c r="S108" s="228" t="s">
        <v>134</v>
      </c>
      <c r="T108" s="229" t="s">
        <v>134</v>
      </c>
      <c r="U108" s="214">
        <v>0.32700000000000001</v>
      </c>
      <c r="V108" s="214">
        <f>ROUND(E108*U108,2)</f>
        <v>7.23</v>
      </c>
      <c r="W108" s="214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174</v>
      </c>
      <c r="AH108" s="204"/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outlineLevel="1" x14ac:dyDescent="0.2">
      <c r="A109" s="211"/>
      <c r="B109" s="212"/>
      <c r="C109" s="251" t="s">
        <v>279</v>
      </c>
      <c r="D109" s="248"/>
      <c r="E109" s="248"/>
      <c r="F109" s="248"/>
      <c r="G109" s="248"/>
      <c r="H109" s="214"/>
      <c r="I109" s="214"/>
      <c r="J109" s="214"/>
      <c r="K109" s="214"/>
      <c r="L109" s="214"/>
      <c r="M109" s="214"/>
      <c r="N109" s="214"/>
      <c r="O109" s="214"/>
      <c r="P109" s="214"/>
      <c r="Q109" s="214"/>
      <c r="R109" s="214"/>
      <c r="S109" s="214"/>
      <c r="T109" s="214"/>
      <c r="U109" s="214"/>
      <c r="V109" s="214"/>
      <c r="W109" s="214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164</v>
      </c>
      <c r="AH109" s="204"/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 x14ac:dyDescent="0.2">
      <c r="A110" s="223">
        <v>27</v>
      </c>
      <c r="B110" s="224" t="s">
        <v>282</v>
      </c>
      <c r="C110" s="240" t="s">
        <v>283</v>
      </c>
      <c r="D110" s="225" t="s">
        <v>190</v>
      </c>
      <c r="E110" s="226">
        <v>73.683359999999993</v>
      </c>
      <c r="F110" s="227"/>
      <c r="G110" s="228">
        <f>ROUND(E110*F110,2)</f>
        <v>0</v>
      </c>
      <c r="H110" s="227"/>
      <c r="I110" s="228">
        <f>ROUND(E110*H110,2)</f>
        <v>0</v>
      </c>
      <c r="J110" s="227"/>
      <c r="K110" s="228">
        <f>ROUND(E110*J110,2)</f>
        <v>0</v>
      </c>
      <c r="L110" s="228">
        <v>21</v>
      </c>
      <c r="M110" s="228">
        <f>G110*(1+L110/100)</f>
        <v>0</v>
      </c>
      <c r="N110" s="228">
        <v>0</v>
      </c>
      <c r="O110" s="228">
        <f>ROUND(E110*N110,2)</f>
        <v>0</v>
      </c>
      <c r="P110" s="228">
        <v>0</v>
      </c>
      <c r="Q110" s="228">
        <f>ROUND(E110*P110,2)</f>
        <v>0</v>
      </c>
      <c r="R110" s="228" t="s">
        <v>173</v>
      </c>
      <c r="S110" s="228" t="s">
        <v>134</v>
      </c>
      <c r="T110" s="229" t="s">
        <v>134</v>
      </c>
      <c r="U110" s="214">
        <v>0.34499999999999997</v>
      </c>
      <c r="V110" s="214">
        <f>ROUND(E110*U110,2)</f>
        <v>25.42</v>
      </c>
      <c r="W110" s="214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174</v>
      </c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 x14ac:dyDescent="0.2">
      <c r="A111" s="211"/>
      <c r="B111" s="212"/>
      <c r="C111" s="251" t="s">
        <v>284</v>
      </c>
      <c r="D111" s="248"/>
      <c r="E111" s="248"/>
      <c r="F111" s="248"/>
      <c r="G111" s="248"/>
      <c r="H111" s="214"/>
      <c r="I111" s="214"/>
      <c r="J111" s="214"/>
      <c r="K111" s="214"/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  <c r="W111" s="214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164</v>
      </c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 x14ac:dyDescent="0.2">
      <c r="A112" s="211"/>
      <c r="B112" s="212"/>
      <c r="C112" s="252" t="s">
        <v>285</v>
      </c>
      <c r="D112" s="245"/>
      <c r="E112" s="246">
        <v>11.993499999999999</v>
      </c>
      <c r="F112" s="214"/>
      <c r="G112" s="214"/>
      <c r="H112" s="214"/>
      <c r="I112" s="214"/>
      <c r="J112" s="214"/>
      <c r="K112" s="214"/>
      <c r="L112" s="214"/>
      <c r="M112" s="214"/>
      <c r="N112" s="214"/>
      <c r="O112" s="214"/>
      <c r="P112" s="214"/>
      <c r="Q112" s="214"/>
      <c r="R112" s="214"/>
      <c r="S112" s="214"/>
      <c r="T112" s="214"/>
      <c r="U112" s="214"/>
      <c r="V112" s="214"/>
      <c r="W112" s="214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166</v>
      </c>
      <c r="AH112" s="204">
        <v>0</v>
      </c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 x14ac:dyDescent="0.2">
      <c r="A113" s="211"/>
      <c r="B113" s="212"/>
      <c r="C113" s="252" t="s">
        <v>286</v>
      </c>
      <c r="D113" s="245"/>
      <c r="E113" s="246">
        <v>61.689860000000003</v>
      </c>
      <c r="F113" s="214"/>
      <c r="G113" s="214"/>
      <c r="H113" s="214"/>
      <c r="I113" s="214"/>
      <c r="J113" s="214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  <c r="V113" s="214"/>
      <c r="W113" s="214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166</v>
      </c>
      <c r="AH113" s="204">
        <v>0</v>
      </c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 x14ac:dyDescent="0.2">
      <c r="A114" s="223">
        <v>28</v>
      </c>
      <c r="B114" s="224" t="s">
        <v>287</v>
      </c>
      <c r="C114" s="240" t="s">
        <v>288</v>
      </c>
      <c r="D114" s="225" t="s">
        <v>190</v>
      </c>
      <c r="E114" s="226">
        <v>34.502490000000002</v>
      </c>
      <c r="F114" s="227"/>
      <c r="G114" s="228">
        <f>ROUND(E114*F114,2)</f>
        <v>0</v>
      </c>
      <c r="H114" s="227"/>
      <c r="I114" s="228">
        <f>ROUND(E114*H114,2)</f>
        <v>0</v>
      </c>
      <c r="J114" s="227"/>
      <c r="K114" s="228">
        <f>ROUND(E114*J114,2)</f>
        <v>0</v>
      </c>
      <c r="L114" s="228">
        <v>21</v>
      </c>
      <c r="M114" s="228">
        <f>G114*(1+L114/100)</f>
        <v>0</v>
      </c>
      <c r="N114" s="228">
        <v>0</v>
      </c>
      <c r="O114" s="228">
        <f>ROUND(E114*N114,2)</f>
        <v>0</v>
      </c>
      <c r="P114" s="228">
        <v>0</v>
      </c>
      <c r="Q114" s="228">
        <f>ROUND(E114*P114,2)</f>
        <v>0</v>
      </c>
      <c r="R114" s="228" t="s">
        <v>173</v>
      </c>
      <c r="S114" s="228" t="s">
        <v>134</v>
      </c>
      <c r="T114" s="229" t="s">
        <v>134</v>
      </c>
      <c r="U114" s="214">
        <v>0.48399999999999999</v>
      </c>
      <c r="V114" s="214">
        <f>ROUND(E114*U114,2)</f>
        <v>16.7</v>
      </c>
      <c r="W114" s="214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 t="s">
        <v>174</v>
      </c>
      <c r="AH114" s="204"/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outlineLevel="1" x14ac:dyDescent="0.2">
      <c r="A115" s="211"/>
      <c r="B115" s="212"/>
      <c r="C115" s="251" t="s">
        <v>284</v>
      </c>
      <c r="D115" s="248"/>
      <c r="E115" s="248"/>
      <c r="F115" s="248"/>
      <c r="G115" s="248"/>
      <c r="H115" s="214"/>
      <c r="I115" s="214"/>
      <c r="J115" s="214"/>
      <c r="K115" s="214"/>
      <c r="L115" s="214"/>
      <c r="M115" s="214"/>
      <c r="N115" s="214"/>
      <c r="O115" s="214"/>
      <c r="P115" s="214"/>
      <c r="Q115" s="214"/>
      <c r="R115" s="214"/>
      <c r="S115" s="214"/>
      <c r="T115" s="214"/>
      <c r="U115" s="214"/>
      <c r="V115" s="214"/>
      <c r="W115" s="214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164</v>
      </c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outlineLevel="1" x14ac:dyDescent="0.2">
      <c r="A116" s="211"/>
      <c r="B116" s="212"/>
      <c r="C116" s="252" t="s">
        <v>289</v>
      </c>
      <c r="D116" s="245"/>
      <c r="E116" s="246">
        <v>2.99837</v>
      </c>
      <c r="F116" s="214"/>
      <c r="G116" s="214"/>
      <c r="H116" s="214"/>
      <c r="I116" s="214"/>
      <c r="J116" s="214"/>
      <c r="K116" s="214"/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04" t="s">
        <v>166</v>
      </c>
      <c r="AH116" s="204">
        <v>0</v>
      </c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</row>
    <row r="117" spans="1:60" outlineLevel="1" x14ac:dyDescent="0.2">
      <c r="A117" s="211"/>
      <c r="B117" s="212"/>
      <c r="C117" s="252" t="s">
        <v>290</v>
      </c>
      <c r="D117" s="245"/>
      <c r="E117" s="246">
        <v>23.988720000000001</v>
      </c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214"/>
      <c r="T117" s="214"/>
      <c r="U117" s="214"/>
      <c r="V117" s="214"/>
      <c r="W117" s="214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 t="s">
        <v>166</v>
      </c>
      <c r="AH117" s="204">
        <v>0</v>
      </c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outlineLevel="1" x14ac:dyDescent="0.2">
      <c r="A118" s="211"/>
      <c r="B118" s="212"/>
      <c r="C118" s="252" t="s">
        <v>291</v>
      </c>
      <c r="D118" s="245"/>
      <c r="E118" s="246">
        <v>7.5153999999999996</v>
      </c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4"/>
      <c r="T118" s="214"/>
      <c r="U118" s="214"/>
      <c r="V118" s="214"/>
      <c r="W118" s="214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 t="s">
        <v>166</v>
      </c>
      <c r="AH118" s="204">
        <v>0</v>
      </c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outlineLevel="1" x14ac:dyDescent="0.2">
      <c r="A119" s="223">
        <v>29</v>
      </c>
      <c r="B119" s="224" t="s">
        <v>292</v>
      </c>
      <c r="C119" s="240" t="s">
        <v>293</v>
      </c>
      <c r="D119" s="225" t="s">
        <v>190</v>
      </c>
      <c r="E119" s="226">
        <v>8</v>
      </c>
      <c r="F119" s="227"/>
      <c r="G119" s="228">
        <f>ROUND(E119*F119,2)</f>
        <v>0</v>
      </c>
      <c r="H119" s="227"/>
      <c r="I119" s="228">
        <f>ROUND(E119*H119,2)</f>
        <v>0</v>
      </c>
      <c r="J119" s="227"/>
      <c r="K119" s="228">
        <f>ROUND(E119*J119,2)</f>
        <v>0</v>
      </c>
      <c r="L119" s="228">
        <v>21</v>
      </c>
      <c r="M119" s="228">
        <f>G119*(1+L119/100)</f>
        <v>0</v>
      </c>
      <c r="N119" s="228">
        <v>0</v>
      </c>
      <c r="O119" s="228">
        <f>ROUND(E119*N119,2)</f>
        <v>0</v>
      </c>
      <c r="P119" s="228">
        <v>0</v>
      </c>
      <c r="Q119" s="228">
        <f>ROUND(E119*P119,2)</f>
        <v>0</v>
      </c>
      <c r="R119" s="228" t="s">
        <v>173</v>
      </c>
      <c r="S119" s="228" t="s">
        <v>134</v>
      </c>
      <c r="T119" s="229" t="s">
        <v>134</v>
      </c>
      <c r="U119" s="214">
        <v>7.3999999999999996E-2</v>
      </c>
      <c r="V119" s="214">
        <f>ROUND(E119*U119,2)</f>
        <v>0.59</v>
      </c>
      <c r="W119" s="214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 t="s">
        <v>156</v>
      </c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 x14ac:dyDescent="0.2">
      <c r="A120" s="211"/>
      <c r="B120" s="212"/>
      <c r="C120" s="251" t="s">
        <v>294</v>
      </c>
      <c r="D120" s="248"/>
      <c r="E120" s="248"/>
      <c r="F120" s="248"/>
      <c r="G120" s="248"/>
      <c r="H120" s="214"/>
      <c r="I120" s="214"/>
      <c r="J120" s="214"/>
      <c r="K120" s="214"/>
      <c r="L120" s="214"/>
      <c r="M120" s="214"/>
      <c r="N120" s="214"/>
      <c r="O120" s="214"/>
      <c r="P120" s="214"/>
      <c r="Q120" s="214"/>
      <c r="R120" s="214"/>
      <c r="S120" s="214"/>
      <c r="T120" s="214"/>
      <c r="U120" s="214"/>
      <c r="V120" s="214"/>
      <c r="W120" s="214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 t="s">
        <v>164</v>
      </c>
      <c r="AH120" s="204"/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outlineLevel="1" x14ac:dyDescent="0.2">
      <c r="A121" s="223">
        <v>30</v>
      </c>
      <c r="B121" s="224" t="s">
        <v>295</v>
      </c>
      <c r="C121" s="240" t="s">
        <v>296</v>
      </c>
      <c r="D121" s="225" t="s">
        <v>190</v>
      </c>
      <c r="E121" s="226">
        <v>62.926250000000003</v>
      </c>
      <c r="F121" s="227"/>
      <c r="G121" s="228">
        <f>ROUND(E121*F121,2)</f>
        <v>0</v>
      </c>
      <c r="H121" s="227"/>
      <c r="I121" s="228">
        <f>ROUND(E121*H121,2)</f>
        <v>0</v>
      </c>
      <c r="J121" s="227"/>
      <c r="K121" s="228">
        <f>ROUND(E121*J121,2)</f>
        <v>0</v>
      </c>
      <c r="L121" s="228">
        <v>21</v>
      </c>
      <c r="M121" s="228">
        <f>G121*(1+L121/100)</f>
        <v>0</v>
      </c>
      <c r="N121" s="228">
        <v>0</v>
      </c>
      <c r="O121" s="228">
        <f>ROUND(E121*N121,2)</f>
        <v>0</v>
      </c>
      <c r="P121" s="228">
        <v>0</v>
      </c>
      <c r="Q121" s="228">
        <f>ROUND(E121*P121,2)</f>
        <v>0</v>
      </c>
      <c r="R121" s="228" t="s">
        <v>173</v>
      </c>
      <c r="S121" s="228" t="s">
        <v>134</v>
      </c>
      <c r="T121" s="229" t="s">
        <v>134</v>
      </c>
      <c r="U121" s="214">
        <v>1.0999999999999999E-2</v>
      </c>
      <c r="V121" s="214">
        <f>ROUND(E121*U121,2)</f>
        <v>0.69</v>
      </c>
      <c r="W121" s="214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 t="s">
        <v>156</v>
      </c>
      <c r="AH121" s="204"/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</row>
    <row r="122" spans="1:60" outlineLevel="1" x14ac:dyDescent="0.2">
      <c r="A122" s="211"/>
      <c r="B122" s="212"/>
      <c r="C122" s="251" t="s">
        <v>294</v>
      </c>
      <c r="D122" s="248"/>
      <c r="E122" s="248"/>
      <c r="F122" s="248"/>
      <c r="G122" s="248"/>
      <c r="H122" s="214"/>
      <c r="I122" s="214"/>
      <c r="J122" s="214"/>
      <c r="K122" s="214"/>
      <c r="L122" s="214"/>
      <c r="M122" s="214"/>
      <c r="N122" s="214"/>
      <c r="O122" s="214"/>
      <c r="P122" s="214"/>
      <c r="Q122" s="214"/>
      <c r="R122" s="214"/>
      <c r="S122" s="214"/>
      <c r="T122" s="214"/>
      <c r="U122" s="214"/>
      <c r="V122" s="214"/>
      <c r="W122" s="214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 t="s">
        <v>164</v>
      </c>
      <c r="AH122" s="204"/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outlineLevel="1" x14ac:dyDescent="0.2">
      <c r="A123" s="211"/>
      <c r="B123" s="212"/>
      <c r="C123" s="252" t="s">
        <v>297</v>
      </c>
      <c r="D123" s="245"/>
      <c r="E123" s="246">
        <v>1.1000000000000001</v>
      </c>
      <c r="F123" s="214"/>
      <c r="G123" s="214"/>
      <c r="H123" s="214"/>
      <c r="I123" s="214"/>
      <c r="J123" s="214"/>
      <c r="K123" s="214"/>
      <c r="L123" s="214"/>
      <c r="M123" s="214"/>
      <c r="N123" s="214"/>
      <c r="O123" s="214"/>
      <c r="P123" s="214"/>
      <c r="Q123" s="214"/>
      <c r="R123" s="214"/>
      <c r="S123" s="214"/>
      <c r="T123" s="214"/>
      <c r="U123" s="214"/>
      <c r="V123" s="214"/>
      <c r="W123" s="214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 t="s">
        <v>166</v>
      </c>
      <c r="AH123" s="204">
        <v>0</v>
      </c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 x14ac:dyDescent="0.2">
      <c r="A124" s="211"/>
      <c r="B124" s="212"/>
      <c r="C124" s="252" t="s">
        <v>298</v>
      </c>
      <c r="D124" s="245"/>
      <c r="E124" s="246">
        <v>8.1311999999999998</v>
      </c>
      <c r="F124" s="214"/>
      <c r="G124" s="214"/>
      <c r="H124" s="214"/>
      <c r="I124" s="214"/>
      <c r="J124" s="214"/>
      <c r="K124" s="214"/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 t="s">
        <v>166</v>
      </c>
      <c r="AH124" s="204">
        <v>0</v>
      </c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 outlineLevel="1" x14ac:dyDescent="0.2">
      <c r="A125" s="211"/>
      <c r="B125" s="212"/>
      <c r="C125" s="252" t="s">
        <v>299</v>
      </c>
      <c r="D125" s="245"/>
      <c r="E125" s="246">
        <v>0.66</v>
      </c>
      <c r="F125" s="214"/>
      <c r="G125" s="214"/>
      <c r="H125" s="214"/>
      <c r="I125" s="214"/>
      <c r="J125" s="214"/>
      <c r="K125" s="214"/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04" t="s">
        <v>166</v>
      </c>
      <c r="AH125" s="204">
        <v>0</v>
      </c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  <c r="BH125" s="204"/>
    </row>
    <row r="126" spans="1:60" outlineLevel="1" x14ac:dyDescent="0.2">
      <c r="A126" s="211"/>
      <c r="B126" s="212"/>
      <c r="C126" s="252" t="s">
        <v>300</v>
      </c>
      <c r="D126" s="245"/>
      <c r="E126" s="246">
        <v>0.85799999999999998</v>
      </c>
      <c r="F126" s="214"/>
      <c r="G126" s="214"/>
      <c r="H126" s="214"/>
      <c r="I126" s="214"/>
      <c r="J126" s="214"/>
      <c r="K126" s="214"/>
      <c r="L126" s="214"/>
      <c r="M126" s="214"/>
      <c r="N126" s="214"/>
      <c r="O126" s="214"/>
      <c r="P126" s="214"/>
      <c r="Q126" s="214"/>
      <c r="R126" s="214"/>
      <c r="S126" s="214"/>
      <c r="T126" s="214"/>
      <c r="U126" s="214"/>
      <c r="V126" s="214"/>
      <c r="W126" s="214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 t="s">
        <v>166</v>
      </c>
      <c r="AH126" s="204">
        <v>0</v>
      </c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 outlineLevel="1" x14ac:dyDescent="0.2">
      <c r="A127" s="211"/>
      <c r="B127" s="212"/>
      <c r="C127" s="252" t="s">
        <v>301</v>
      </c>
      <c r="D127" s="245"/>
      <c r="E127" s="246">
        <v>85.235150000000004</v>
      </c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214"/>
      <c r="T127" s="214"/>
      <c r="U127" s="214"/>
      <c r="V127" s="214"/>
      <c r="W127" s="214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 t="s">
        <v>166</v>
      </c>
      <c r="AH127" s="204">
        <v>0</v>
      </c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</row>
    <row r="128" spans="1:60" outlineLevel="1" x14ac:dyDescent="0.2">
      <c r="A128" s="211"/>
      <c r="B128" s="212"/>
      <c r="C128" s="252" t="s">
        <v>302</v>
      </c>
      <c r="D128" s="245"/>
      <c r="E128" s="246">
        <v>6.4480000000000004</v>
      </c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4"/>
      <c r="T128" s="214"/>
      <c r="U128" s="214"/>
      <c r="V128" s="214"/>
      <c r="W128" s="214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 t="s">
        <v>166</v>
      </c>
      <c r="AH128" s="204">
        <v>0</v>
      </c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</row>
    <row r="129" spans="1:60" outlineLevel="1" x14ac:dyDescent="0.2">
      <c r="A129" s="211"/>
      <c r="B129" s="212"/>
      <c r="C129" s="252" t="s">
        <v>303</v>
      </c>
      <c r="D129" s="245"/>
      <c r="E129" s="246">
        <v>8.6151999999999997</v>
      </c>
      <c r="F129" s="214"/>
      <c r="G129" s="214"/>
      <c r="H129" s="214"/>
      <c r="I129" s="214"/>
      <c r="J129" s="214"/>
      <c r="K129" s="214"/>
      <c r="L129" s="214"/>
      <c r="M129" s="214"/>
      <c r="N129" s="214"/>
      <c r="O129" s="214"/>
      <c r="P129" s="214"/>
      <c r="Q129" s="214"/>
      <c r="R129" s="214"/>
      <c r="S129" s="214"/>
      <c r="T129" s="214"/>
      <c r="U129" s="214"/>
      <c r="V129" s="214"/>
      <c r="W129" s="214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 t="s">
        <v>166</v>
      </c>
      <c r="AH129" s="204">
        <v>0</v>
      </c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</row>
    <row r="130" spans="1:60" outlineLevel="1" x14ac:dyDescent="0.2">
      <c r="A130" s="211"/>
      <c r="B130" s="212"/>
      <c r="C130" s="252" t="s">
        <v>205</v>
      </c>
      <c r="D130" s="245"/>
      <c r="E130" s="246">
        <v>1.9</v>
      </c>
      <c r="F130" s="214"/>
      <c r="G130" s="214"/>
      <c r="H130" s="214"/>
      <c r="I130" s="214"/>
      <c r="J130" s="214"/>
      <c r="K130" s="214"/>
      <c r="L130" s="214"/>
      <c r="M130" s="214"/>
      <c r="N130" s="214"/>
      <c r="O130" s="214"/>
      <c r="P130" s="214"/>
      <c r="Q130" s="214"/>
      <c r="R130" s="214"/>
      <c r="S130" s="214"/>
      <c r="T130" s="214"/>
      <c r="U130" s="214"/>
      <c r="V130" s="214"/>
      <c r="W130" s="21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 t="s">
        <v>166</v>
      </c>
      <c r="AH130" s="204">
        <v>0</v>
      </c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</row>
    <row r="131" spans="1:60" outlineLevel="1" x14ac:dyDescent="0.2">
      <c r="A131" s="211"/>
      <c r="B131" s="212"/>
      <c r="C131" s="252" t="s">
        <v>304</v>
      </c>
      <c r="D131" s="245"/>
      <c r="E131" s="246">
        <v>0.95450000000000002</v>
      </c>
      <c r="F131" s="214"/>
      <c r="G131" s="214"/>
      <c r="H131" s="214"/>
      <c r="I131" s="214"/>
      <c r="J131" s="214"/>
      <c r="K131" s="214"/>
      <c r="L131" s="214"/>
      <c r="M131" s="214"/>
      <c r="N131" s="214"/>
      <c r="O131" s="214"/>
      <c r="P131" s="214"/>
      <c r="Q131" s="214"/>
      <c r="R131" s="214"/>
      <c r="S131" s="214"/>
      <c r="T131" s="214"/>
      <c r="U131" s="214"/>
      <c r="V131" s="214"/>
      <c r="W131" s="214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 t="s">
        <v>166</v>
      </c>
      <c r="AH131" s="204">
        <v>0</v>
      </c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</row>
    <row r="132" spans="1:60" outlineLevel="1" x14ac:dyDescent="0.2">
      <c r="A132" s="211"/>
      <c r="B132" s="212"/>
      <c r="C132" s="252" t="s">
        <v>305</v>
      </c>
      <c r="D132" s="245"/>
      <c r="E132" s="246">
        <v>-50.9758</v>
      </c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214"/>
      <c r="T132" s="214"/>
      <c r="U132" s="214"/>
      <c r="V132" s="214"/>
      <c r="W132" s="214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 t="s">
        <v>166</v>
      </c>
      <c r="AH132" s="204">
        <v>0</v>
      </c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</row>
    <row r="133" spans="1:60" outlineLevel="1" x14ac:dyDescent="0.2">
      <c r="A133" s="223">
        <v>31</v>
      </c>
      <c r="B133" s="224" t="s">
        <v>306</v>
      </c>
      <c r="C133" s="240" t="s">
        <v>307</v>
      </c>
      <c r="D133" s="225" t="s">
        <v>190</v>
      </c>
      <c r="E133" s="226">
        <v>58.491199999999999</v>
      </c>
      <c r="F133" s="227"/>
      <c r="G133" s="228">
        <f>ROUND(E133*F133,2)</f>
        <v>0</v>
      </c>
      <c r="H133" s="227"/>
      <c r="I133" s="228">
        <f>ROUND(E133*H133,2)</f>
        <v>0</v>
      </c>
      <c r="J133" s="227"/>
      <c r="K133" s="228">
        <f>ROUND(E133*J133,2)</f>
        <v>0</v>
      </c>
      <c r="L133" s="228">
        <v>21</v>
      </c>
      <c r="M133" s="228">
        <f>G133*(1+L133/100)</f>
        <v>0</v>
      </c>
      <c r="N133" s="228">
        <v>0</v>
      </c>
      <c r="O133" s="228">
        <f>ROUND(E133*N133,2)</f>
        <v>0</v>
      </c>
      <c r="P133" s="228">
        <v>0</v>
      </c>
      <c r="Q133" s="228">
        <f>ROUND(E133*P133,2)</f>
        <v>0</v>
      </c>
      <c r="R133" s="228" t="s">
        <v>173</v>
      </c>
      <c r="S133" s="228" t="s">
        <v>134</v>
      </c>
      <c r="T133" s="229" t="s">
        <v>134</v>
      </c>
      <c r="U133" s="214">
        <v>1.2E-2</v>
      </c>
      <c r="V133" s="214">
        <f>ROUND(E133*U133,2)</f>
        <v>0.7</v>
      </c>
      <c r="W133" s="214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 t="s">
        <v>174</v>
      </c>
      <c r="AH133" s="204"/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</row>
    <row r="134" spans="1:60" outlineLevel="1" x14ac:dyDescent="0.2">
      <c r="A134" s="211"/>
      <c r="B134" s="212"/>
      <c r="C134" s="251" t="s">
        <v>294</v>
      </c>
      <c r="D134" s="248"/>
      <c r="E134" s="248"/>
      <c r="F134" s="248"/>
      <c r="G134" s="248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214"/>
      <c r="T134" s="214"/>
      <c r="U134" s="214"/>
      <c r="V134" s="214"/>
      <c r="W134" s="214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 t="s">
        <v>164</v>
      </c>
      <c r="AH134" s="204"/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</row>
    <row r="135" spans="1:60" outlineLevel="1" x14ac:dyDescent="0.2">
      <c r="A135" s="211"/>
      <c r="B135" s="212"/>
      <c r="C135" s="252" t="s">
        <v>308</v>
      </c>
      <c r="D135" s="245"/>
      <c r="E135" s="246">
        <v>50.9758</v>
      </c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214"/>
      <c r="T135" s="214"/>
      <c r="U135" s="214"/>
      <c r="V135" s="214"/>
      <c r="W135" s="214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 t="s">
        <v>166</v>
      </c>
      <c r="AH135" s="204">
        <v>0</v>
      </c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</row>
    <row r="136" spans="1:60" outlineLevel="1" x14ac:dyDescent="0.2">
      <c r="A136" s="211"/>
      <c r="B136" s="212"/>
      <c r="C136" s="252" t="s">
        <v>291</v>
      </c>
      <c r="D136" s="245"/>
      <c r="E136" s="246">
        <v>7.5153999999999996</v>
      </c>
      <c r="F136" s="214"/>
      <c r="G136" s="214"/>
      <c r="H136" s="214"/>
      <c r="I136" s="214"/>
      <c r="J136" s="214"/>
      <c r="K136" s="214"/>
      <c r="L136" s="214"/>
      <c r="M136" s="214"/>
      <c r="N136" s="214"/>
      <c r="O136" s="214"/>
      <c r="P136" s="214"/>
      <c r="Q136" s="214"/>
      <c r="R136" s="214"/>
      <c r="S136" s="214"/>
      <c r="T136" s="214"/>
      <c r="U136" s="214"/>
      <c r="V136" s="214"/>
      <c r="W136" s="214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 t="s">
        <v>166</v>
      </c>
      <c r="AH136" s="204">
        <v>0</v>
      </c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</row>
    <row r="137" spans="1:60" ht="22.5" outlineLevel="1" x14ac:dyDescent="0.2">
      <c r="A137" s="223">
        <v>32</v>
      </c>
      <c r="B137" s="224" t="s">
        <v>309</v>
      </c>
      <c r="C137" s="240" t="s">
        <v>310</v>
      </c>
      <c r="D137" s="225" t="s">
        <v>190</v>
      </c>
      <c r="E137" s="226">
        <v>8</v>
      </c>
      <c r="F137" s="227"/>
      <c r="G137" s="228">
        <f>ROUND(E137*F137,2)</f>
        <v>0</v>
      </c>
      <c r="H137" s="227"/>
      <c r="I137" s="228">
        <f>ROUND(E137*H137,2)</f>
        <v>0</v>
      </c>
      <c r="J137" s="227"/>
      <c r="K137" s="228">
        <f>ROUND(E137*J137,2)</f>
        <v>0</v>
      </c>
      <c r="L137" s="228">
        <v>21</v>
      </c>
      <c r="M137" s="228">
        <f>G137*(1+L137/100)</f>
        <v>0</v>
      </c>
      <c r="N137" s="228">
        <v>0</v>
      </c>
      <c r="O137" s="228">
        <f>ROUND(E137*N137,2)</f>
        <v>0</v>
      </c>
      <c r="P137" s="228">
        <v>0</v>
      </c>
      <c r="Q137" s="228">
        <f>ROUND(E137*P137,2)</f>
        <v>0</v>
      </c>
      <c r="R137" s="228" t="s">
        <v>173</v>
      </c>
      <c r="S137" s="228" t="s">
        <v>134</v>
      </c>
      <c r="T137" s="229" t="s">
        <v>134</v>
      </c>
      <c r="U137" s="214">
        <v>0.65200000000000002</v>
      </c>
      <c r="V137" s="214">
        <f>ROUND(E137*U137,2)</f>
        <v>5.22</v>
      </c>
      <c r="W137" s="214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 t="s">
        <v>156</v>
      </c>
      <c r="AH137" s="204"/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</row>
    <row r="138" spans="1:60" outlineLevel="1" x14ac:dyDescent="0.2">
      <c r="A138" s="211"/>
      <c r="B138" s="212"/>
      <c r="C138" s="252" t="s">
        <v>311</v>
      </c>
      <c r="D138" s="245"/>
      <c r="E138" s="246">
        <v>8</v>
      </c>
      <c r="F138" s="214"/>
      <c r="G138" s="214"/>
      <c r="H138" s="214"/>
      <c r="I138" s="214"/>
      <c r="J138" s="214"/>
      <c r="K138" s="214"/>
      <c r="L138" s="214"/>
      <c r="M138" s="214"/>
      <c r="N138" s="214"/>
      <c r="O138" s="214"/>
      <c r="P138" s="214"/>
      <c r="Q138" s="214"/>
      <c r="R138" s="214"/>
      <c r="S138" s="214"/>
      <c r="T138" s="214"/>
      <c r="U138" s="214"/>
      <c r="V138" s="214"/>
      <c r="W138" s="214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 t="s">
        <v>166</v>
      </c>
      <c r="AH138" s="204">
        <v>0</v>
      </c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</row>
    <row r="139" spans="1:60" ht="33.75" outlineLevel="1" x14ac:dyDescent="0.2">
      <c r="A139" s="223">
        <v>33</v>
      </c>
      <c r="B139" s="224" t="s">
        <v>312</v>
      </c>
      <c r="C139" s="240" t="s">
        <v>313</v>
      </c>
      <c r="D139" s="225" t="s">
        <v>190</v>
      </c>
      <c r="E139" s="226">
        <v>4</v>
      </c>
      <c r="F139" s="227"/>
      <c r="G139" s="228">
        <f>ROUND(E139*F139,2)</f>
        <v>0</v>
      </c>
      <c r="H139" s="227"/>
      <c r="I139" s="228">
        <f>ROUND(E139*H139,2)</f>
        <v>0</v>
      </c>
      <c r="J139" s="227"/>
      <c r="K139" s="228">
        <f>ROUND(E139*J139,2)</f>
        <v>0</v>
      </c>
      <c r="L139" s="228">
        <v>21</v>
      </c>
      <c r="M139" s="228">
        <f>G139*(1+L139/100)</f>
        <v>0</v>
      </c>
      <c r="N139" s="228">
        <v>0</v>
      </c>
      <c r="O139" s="228">
        <f>ROUND(E139*N139,2)</f>
        <v>0</v>
      </c>
      <c r="P139" s="228">
        <v>0</v>
      </c>
      <c r="Q139" s="228">
        <f>ROUND(E139*P139,2)</f>
        <v>0</v>
      </c>
      <c r="R139" s="228" t="s">
        <v>173</v>
      </c>
      <c r="S139" s="228" t="s">
        <v>134</v>
      </c>
      <c r="T139" s="229" t="s">
        <v>134</v>
      </c>
      <c r="U139" s="214">
        <v>7.4999999999999997E-2</v>
      </c>
      <c r="V139" s="214">
        <f>ROUND(E139*U139,2)</f>
        <v>0.3</v>
      </c>
      <c r="W139" s="214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 t="s">
        <v>156</v>
      </c>
      <c r="AH139" s="204"/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  <c r="BH139" s="204"/>
    </row>
    <row r="140" spans="1:60" outlineLevel="1" x14ac:dyDescent="0.2">
      <c r="A140" s="211"/>
      <c r="B140" s="212"/>
      <c r="C140" s="251" t="s">
        <v>314</v>
      </c>
      <c r="D140" s="248"/>
      <c r="E140" s="248"/>
      <c r="F140" s="248"/>
      <c r="G140" s="248"/>
      <c r="H140" s="214"/>
      <c r="I140" s="214"/>
      <c r="J140" s="214"/>
      <c r="K140" s="214"/>
      <c r="L140" s="214"/>
      <c r="M140" s="214"/>
      <c r="N140" s="214"/>
      <c r="O140" s="214"/>
      <c r="P140" s="214"/>
      <c r="Q140" s="214"/>
      <c r="R140" s="214"/>
      <c r="S140" s="214"/>
      <c r="T140" s="214"/>
      <c r="U140" s="214"/>
      <c r="V140" s="214"/>
      <c r="W140" s="214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 t="s">
        <v>164</v>
      </c>
      <c r="AH140" s="204"/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</row>
    <row r="141" spans="1:60" outlineLevel="1" x14ac:dyDescent="0.2">
      <c r="A141" s="211"/>
      <c r="B141" s="212"/>
      <c r="C141" s="252" t="s">
        <v>315</v>
      </c>
      <c r="D141" s="245"/>
      <c r="E141" s="246">
        <v>4</v>
      </c>
      <c r="F141" s="214"/>
      <c r="G141" s="214"/>
      <c r="H141" s="214"/>
      <c r="I141" s="214"/>
      <c r="J141" s="214"/>
      <c r="K141" s="214"/>
      <c r="L141" s="214"/>
      <c r="M141" s="214"/>
      <c r="N141" s="214"/>
      <c r="O141" s="214"/>
      <c r="P141" s="214"/>
      <c r="Q141" s="214"/>
      <c r="R141" s="214"/>
      <c r="S141" s="214"/>
      <c r="T141" s="214"/>
      <c r="U141" s="214"/>
      <c r="V141" s="214"/>
      <c r="W141" s="214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 t="s">
        <v>166</v>
      </c>
      <c r="AH141" s="204">
        <v>0</v>
      </c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</row>
    <row r="142" spans="1:60" outlineLevel="1" x14ac:dyDescent="0.2">
      <c r="A142" s="223">
        <v>34</v>
      </c>
      <c r="B142" s="224" t="s">
        <v>316</v>
      </c>
      <c r="C142" s="240" t="s">
        <v>317</v>
      </c>
      <c r="D142" s="225" t="s">
        <v>190</v>
      </c>
      <c r="E142" s="226">
        <v>121.41745</v>
      </c>
      <c r="F142" s="227"/>
      <c r="G142" s="228">
        <f>ROUND(E142*F142,2)</f>
        <v>0</v>
      </c>
      <c r="H142" s="227"/>
      <c r="I142" s="228">
        <f>ROUND(E142*H142,2)</f>
        <v>0</v>
      </c>
      <c r="J142" s="227"/>
      <c r="K142" s="228">
        <f>ROUND(E142*J142,2)</f>
        <v>0</v>
      </c>
      <c r="L142" s="228">
        <v>21</v>
      </c>
      <c r="M142" s="228">
        <f>G142*(1+L142/100)</f>
        <v>0</v>
      </c>
      <c r="N142" s="228">
        <v>0</v>
      </c>
      <c r="O142" s="228">
        <f>ROUND(E142*N142,2)</f>
        <v>0</v>
      </c>
      <c r="P142" s="228">
        <v>0</v>
      </c>
      <c r="Q142" s="228">
        <f>ROUND(E142*P142,2)</f>
        <v>0</v>
      </c>
      <c r="R142" s="228" t="s">
        <v>173</v>
      </c>
      <c r="S142" s="228" t="s">
        <v>134</v>
      </c>
      <c r="T142" s="229" t="s">
        <v>134</v>
      </c>
      <c r="U142" s="214">
        <v>3.1E-2</v>
      </c>
      <c r="V142" s="214">
        <f>ROUND(E142*U142,2)</f>
        <v>3.76</v>
      </c>
      <c r="W142" s="214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 t="s">
        <v>174</v>
      </c>
      <c r="AH142" s="204"/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  <c r="BH142" s="204"/>
    </row>
    <row r="143" spans="1:60" outlineLevel="1" x14ac:dyDescent="0.2">
      <c r="A143" s="211"/>
      <c r="B143" s="212"/>
      <c r="C143" s="251" t="s">
        <v>318</v>
      </c>
      <c r="D143" s="248"/>
      <c r="E143" s="248"/>
      <c r="F143" s="248"/>
      <c r="G143" s="248"/>
      <c r="H143" s="214"/>
      <c r="I143" s="214"/>
      <c r="J143" s="214"/>
      <c r="K143" s="214"/>
      <c r="L143" s="214"/>
      <c r="M143" s="214"/>
      <c r="N143" s="214"/>
      <c r="O143" s="214"/>
      <c r="P143" s="214"/>
      <c r="Q143" s="214"/>
      <c r="R143" s="214"/>
      <c r="S143" s="214"/>
      <c r="T143" s="214"/>
      <c r="U143" s="214"/>
      <c r="V143" s="214"/>
      <c r="W143" s="214"/>
      <c r="X143" s="204"/>
      <c r="Y143" s="204"/>
      <c r="Z143" s="204"/>
      <c r="AA143" s="204"/>
      <c r="AB143" s="204"/>
      <c r="AC143" s="204"/>
      <c r="AD143" s="204"/>
      <c r="AE143" s="204"/>
      <c r="AF143" s="204"/>
      <c r="AG143" s="204" t="s">
        <v>164</v>
      </c>
      <c r="AH143" s="204"/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  <c r="BH143" s="204"/>
    </row>
    <row r="144" spans="1:60" outlineLevel="1" x14ac:dyDescent="0.2">
      <c r="A144" s="211"/>
      <c r="B144" s="212"/>
      <c r="C144" s="252" t="s">
        <v>319</v>
      </c>
      <c r="D144" s="245"/>
      <c r="E144" s="246">
        <v>113.90205</v>
      </c>
      <c r="F144" s="214"/>
      <c r="G144" s="214"/>
      <c r="H144" s="214"/>
      <c r="I144" s="214"/>
      <c r="J144" s="214"/>
      <c r="K144" s="214"/>
      <c r="L144" s="214"/>
      <c r="M144" s="214"/>
      <c r="N144" s="214"/>
      <c r="O144" s="214"/>
      <c r="P144" s="214"/>
      <c r="Q144" s="214"/>
      <c r="R144" s="214"/>
      <c r="S144" s="214"/>
      <c r="T144" s="214"/>
      <c r="U144" s="214"/>
      <c r="V144" s="214"/>
      <c r="W144" s="214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 t="s">
        <v>166</v>
      </c>
      <c r="AH144" s="204">
        <v>0</v>
      </c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</row>
    <row r="145" spans="1:60" outlineLevel="1" x14ac:dyDescent="0.2">
      <c r="A145" s="211"/>
      <c r="B145" s="212"/>
      <c r="C145" s="252" t="s">
        <v>291</v>
      </c>
      <c r="D145" s="245"/>
      <c r="E145" s="246">
        <v>7.5153999999999996</v>
      </c>
      <c r="F145" s="214"/>
      <c r="G145" s="214"/>
      <c r="H145" s="214"/>
      <c r="I145" s="214"/>
      <c r="J145" s="214"/>
      <c r="K145" s="214"/>
      <c r="L145" s="214"/>
      <c r="M145" s="214"/>
      <c r="N145" s="214"/>
      <c r="O145" s="214"/>
      <c r="P145" s="214"/>
      <c r="Q145" s="214"/>
      <c r="R145" s="214"/>
      <c r="S145" s="214"/>
      <c r="T145" s="214"/>
      <c r="U145" s="214"/>
      <c r="V145" s="214"/>
      <c r="W145" s="214"/>
      <c r="X145" s="204"/>
      <c r="Y145" s="204"/>
      <c r="Z145" s="204"/>
      <c r="AA145" s="204"/>
      <c r="AB145" s="204"/>
      <c r="AC145" s="204"/>
      <c r="AD145" s="204"/>
      <c r="AE145" s="204"/>
      <c r="AF145" s="204"/>
      <c r="AG145" s="204" t="s">
        <v>166</v>
      </c>
      <c r="AH145" s="204">
        <v>0</v>
      </c>
      <c r="AI145" s="204"/>
      <c r="AJ145" s="204"/>
      <c r="AK145" s="204"/>
      <c r="AL145" s="204"/>
      <c r="AM145" s="204"/>
      <c r="AN145" s="204"/>
      <c r="AO145" s="204"/>
      <c r="AP145" s="204"/>
      <c r="AQ145" s="204"/>
      <c r="AR145" s="204"/>
      <c r="AS145" s="204"/>
      <c r="AT145" s="204"/>
      <c r="AU145" s="204"/>
      <c r="AV145" s="204"/>
      <c r="AW145" s="204"/>
      <c r="AX145" s="204"/>
      <c r="AY145" s="204"/>
      <c r="AZ145" s="204"/>
      <c r="BA145" s="204"/>
      <c r="BB145" s="204"/>
      <c r="BC145" s="204"/>
      <c r="BD145" s="204"/>
      <c r="BE145" s="204"/>
      <c r="BF145" s="204"/>
      <c r="BG145" s="204"/>
      <c r="BH145" s="204"/>
    </row>
    <row r="146" spans="1:60" ht="22.5" outlineLevel="1" x14ac:dyDescent="0.2">
      <c r="A146" s="223">
        <v>35</v>
      </c>
      <c r="B146" s="224" t="s">
        <v>320</v>
      </c>
      <c r="C146" s="240" t="s">
        <v>321</v>
      </c>
      <c r="D146" s="225" t="s">
        <v>190</v>
      </c>
      <c r="E146" s="226">
        <v>72.446969999999993</v>
      </c>
      <c r="F146" s="227"/>
      <c r="G146" s="228">
        <f>ROUND(E146*F146,2)</f>
        <v>0</v>
      </c>
      <c r="H146" s="227"/>
      <c r="I146" s="228">
        <f>ROUND(E146*H146,2)</f>
        <v>0</v>
      </c>
      <c r="J146" s="227"/>
      <c r="K146" s="228">
        <f>ROUND(E146*J146,2)</f>
        <v>0</v>
      </c>
      <c r="L146" s="228">
        <v>21</v>
      </c>
      <c r="M146" s="228">
        <f>G146*(1+L146/100)</f>
        <v>0</v>
      </c>
      <c r="N146" s="228">
        <v>0</v>
      </c>
      <c r="O146" s="228">
        <f>ROUND(E146*N146,2)</f>
        <v>0</v>
      </c>
      <c r="P146" s="228">
        <v>0</v>
      </c>
      <c r="Q146" s="228">
        <f>ROUND(E146*P146,2)</f>
        <v>0</v>
      </c>
      <c r="R146" s="228" t="s">
        <v>173</v>
      </c>
      <c r="S146" s="228" t="s">
        <v>134</v>
      </c>
      <c r="T146" s="229" t="s">
        <v>134</v>
      </c>
      <c r="U146" s="214">
        <v>0.29899999999999999</v>
      </c>
      <c r="V146" s="214">
        <f>ROUND(E146*U146,2)</f>
        <v>21.66</v>
      </c>
      <c r="W146" s="214"/>
      <c r="X146" s="204"/>
      <c r="Y146" s="204"/>
      <c r="Z146" s="204"/>
      <c r="AA146" s="204"/>
      <c r="AB146" s="204"/>
      <c r="AC146" s="204"/>
      <c r="AD146" s="204"/>
      <c r="AE146" s="204"/>
      <c r="AF146" s="204"/>
      <c r="AG146" s="204" t="s">
        <v>174</v>
      </c>
      <c r="AH146" s="204"/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  <c r="BH146" s="204"/>
    </row>
    <row r="147" spans="1:60" outlineLevel="1" x14ac:dyDescent="0.2">
      <c r="A147" s="211"/>
      <c r="B147" s="212"/>
      <c r="C147" s="251" t="s">
        <v>322</v>
      </c>
      <c r="D147" s="248"/>
      <c r="E147" s="248"/>
      <c r="F147" s="248"/>
      <c r="G147" s="248"/>
      <c r="H147" s="214"/>
      <c r="I147" s="214"/>
      <c r="J147" s="214"/>
      <c r="K147" s="214"/>
      <c r="L147" s="214"/>
      <c r="M147" s="214"/>
      <c r="N147" s="214"/>
      <c r="O147" s="214"/>
      <c r="P147" s="214"/>
      <c r="Q147" s="214"/>
      <c r="R147" s="214"/>
      <c r="S147" s="214"/>
      <c r="T147" s="214"/>
      <c r="U147" s="214"/>
      <c r="V147" s="214"/>
      <c r="W147" s="214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 t="s">
        <v>164</v>
      </c>
      <c r="AH147" s="204"/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</row>
    <row r="148" spans="1:60" outlineLevel="1" x14ac:dyDescent="0.2">
      <c r="A148" s="211"/>
      <c r="B148" s="212"/>
      <c r="C148" s="252" t="s">
        <v>323</v>
      </c>
      <c r="D148" s="245"/>
      <c r="E148" s="246">
        <v>14.99187</v>
      </c>
      <c r="F148" s="214"/>
      <c r="G148" s="214"/>
      <c r="H148" s="214"/>
      <c r="I148" s="214"/>
      <c r="J148" s="214"/>
      <c r="K148" s="214"/>
      <c r="L148" s="214"/>
      <c r="M148" s="214"/>
      <c r="N148" s="214"/>
      <c r="O148" s="214"/>
      <c r="P148" s="214"/>
      <c r="Q148" s="214"/>
      <c r="R148" s="214"/>
      <c r="S148" s="214"/>
      <c r="T148" s="214"/>
      <c r="U148" s="214"/>
      <c r="V148" s="214"/>
      <c r="W148" s="214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 t="s">
        <v>166</v>
      </c>
      <c r="AH148" s="204">
        <v>0</v>
      </c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</row>
    <row r="149" spans="1:60" outlineLevel="1" x14ac:dyDescent="0.2">
      <c r="A149" s="211"/>
      <c r="B149" s="212"/>
      <c r="C149" s="252" t="s">
        <v>324</v>
      </c>
      <c r="D149" s="245"/>
      <c r="E149" s="246">
        <v>171.35714999999999</v>
      </c>
      <c r="F149" s="214"/>
      <c r="G149" s="214"/>
      <c r="H149" s="214"/>
      <c r="I149" s="214"/>
      <c r="J149" s="214"/>
      <c r="K149" s="214"/>
      <c r="L149" s="214"/>
      <c r="M149" s="214"/>
      <c r="N149" s="214"/>
      <c r="O149" s="214"/>
      <c r="P149" s="214"/>
      <c r="Q149" s="214"/>
      <c r="R149" s="214"/>
      <c r="S149" s="214"/>
      <c r="T149" s="214"/>
      <c r="U149" s="214"/>
      <c r="V149" s="214"/>
      <c r="W149" s="214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 t="s">
        <v>166</v>
      </c>
      <c r="AH149" s="204">
        <v>0</v>
      </c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</row>
    <row r="150" spans="1:60" outlineLevel="1" x14ac:dyDescent="0.2">
      <c r="A150" s="211"/>
      <c r="B150" s="212"/>
      <c r="C150" s="252" t="s">
        <v>325</v>
      </c>
      <c r="D150" s="245"/>
      <c r="E150" s="246">
        <v>-113.90205</v>
      </c>
      <c r="F150" s="214"/>
      <c r="G150" s="214"/>
      <c r="H150" s="214"/>
      <c r="I150" s="214"/>
      <c r="J150" s="214"/>
      <c r="K150" s="214"/>
      <c r="L150" s="214"/>
      <c r="M150" s="214"/>
      <c r="N150" s="214"/>
      <c r="O150" s="214"/>
      <c r="P150" s="214"/>
      <c r="Q150" s="214"/>
      <c r="R150" s="214"/>
      <c r="S150" s="214"/>
      <c r="T150" s="214"/>
      <c r="U150" s="214"/>
      <c r="V150" s="214"/>
      <c r="W150" s="21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 t="s">
        <v>166</v>
      </c>
      <c r="AH150" s="204">
        <v>0</v>
      </c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</row>
    <row r="151" spans="1:60" outlineLevel="1" x14ac:dyDescent="0.2">
      <c r="A151" s="223">
        <v>36</v>
      </c>
      <c r="B151" s="224" t="s">
        <v>326</v>
      </c>
      <c r="C151" s="240" t="s">
        <v>327</v>
      </c>
      <c r="D151" s="225" t="s">
        <v>190</v>
      </c>
      <c r="E151" s="226">
        <v>79.497140000000002</v>
      </c>
      <c r="F151" s="227"/>
      <c r="G151" s="228">
        <f>ROUND(E151*F151,2)</f>
        <v>0</v>
      </c>
      <c r="H151" s="227"/>
      <c r="I151" s="228">
        <f>ROUND(E151*H151,2)</f>
        <v>0</v>
      </c>
      <c r="J151" s="227"/>
      <c r="K151" s="228">
        <f>ROUND(E151*J151,2)</f>
        <v>0</v>
      </c>
      <c r="L151" s="228">
        <v>21</v>
      </c>
      <c r="M151" s="228">
        <f>G151*(1+L151/100)</f>
        <v>0</v>
      </c>
      <c r="N151" s="228">
        <v>0</v>
      </c>
      <c r="O151" s="228">
        <f>ROUND(E151*N151,2)</f>
        <v>0</v>
      </c>
      <c r="P151" s="228">
        <v>0</v>
      </c>
      <c r="Q151" s="228">
        <f>ROUND(E151*P151,2)</f>
        <v>0</v>
      </c>
      <c r="R151" s="228" t="s">
        <v>173</v>
      </c>
      <c r="S151" s="228" t="s">
        <v>134</v>
      </c>
      <c r="T151" s="229" t="s">
        <v>134</v>
      </c>
      <c r="U151" s="214">
        <v>1.587</v>
      </c>
      <c r="V151" s="214">
        <f>ROUND(E151*U151,2)</f>
        <v>126.16</v>
      </c>
      <c r="W151" s="214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 t="s">
        <v>174</v>
      </c>
      <c r="AH151" s="204"/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</row>
    <row r="152" spans="1:60" ht="22.5" outlineLevel="1" x14ac:dyDescent="0.2">
      <c r="A152" s="211"/>
      <c r="B152" s="212"/>
      <c r="C152" s="251" t="s">
        <v>328</v>
      </c>
      <c r="D152" s="248"/>
      <c r="E152" s="248"/>
      <c r="F152" s="248"/>
      <c r="G152" s="248"/>
      <c r="H152" s="214"/>
      <c r="I152" s="214"/>
      <c r="J152" s="214"/>
      <c r="K152" s="214"/>
      <c r="L152" s="214"/>
      <c r="M152" s="214"/>
      <c r="N152" s="214"/>
      <c r="O152" s="214"/>
      <c r="P152" s="214"/>
      <c r="Q152" s="214"/>
      <c r="R152" s="214"/>
      <c r="S152" s="214"/>
      <c r="T152" s="214"/>
      <c r="U152" s="214"/>
      <c r="V152" s="214"/>
      <c r="W152" s="214"/>
      <c r="X152" s="204"/>
      <c r="Y152" s="204"/>
      <c r="Z152" s="204"/>
      <c r="AA152" s="204"/>
      <c r="AB152" s="204"/>
      <c r="AC152" s="204"/>
      <c r="AD152" s="204"/>
      <c r="AE152" s="204"/>
      <c r="AF152" s="204"/>
      <c r="AG152" s="204" t="s">
        <v>164</v>
      </c>
      <c r="AH152" s="204"/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47" t="str">
        <f>C152</f>
        <v>sypaninou z vhodných hornin tř. 1 - 4 nebo materiálem připraveným podél výkopu ve vzdálenosti do 3 m od jeho kraje, pro jakoukoliv hloubku výkopu a jakoukoliv míru zhutnění,</v>
      </c>
      <c r="BB152" s="204"/>
      <c r="BC152" s="204"/>
      <c r="BD152" s="204"/>
      <c r="BE152" s="204"/>
      <c r="BF152" s="204"/>
      <c r="BG152" s="204"/>
      <c r="BH152" s="204"/>
    </row>
    <row r="153" spans="1:60" outlineLevel="1" x14ac:dyDescent="0.2">
      <c r="A153" s="211"/>
      <c r="B153" s="212"/>
      <c r="C153" s="252" t="s">
        <v>329</v>
      </c>
      <c r="D153" s="245"/>
      <c r="E153" s="246">
        <v>0.86419999999999997</v>
      </c>
      <c r="F153" s="214"/>
      <c r="G153" s="214"/>
      <c r="H153" s="214"/>
      <c r="I153" s="214"/>
      <c r="J153" s="214"/>
      <c r="K153" s="214"/>
      <c r="L153" s="214"/>
      <c r="M153" s="214"/>
      <c r="N153" s="214"/>
      <c r="O153" s="214"/>
      <c r="P153" s="214"/>
      <c r="Q153" s="214"/>
      <c r="R153" s="214"/>
      <c r="S153" s="214"/>
      <c r="T153" s="214"/>
      <c r="U153" s="214"/>
      <c r="V153" s="214"/>
      <c r="W153" s="214"/>
      <c r="X153" s="204"/>
      <c r="Y153" s="204"/>
      <c r="Z153" s="204"/>
      <c r="AA153" s="204"/>
      <c r="AB153" s="204"/>
      <c r="AC153" s="204"/>
      <c r="AD153" s="204"/>
      <c r="AE153" s="204"/>
      <c r="AF153" s="204"/>
      <c r="AG153" s="204" t="s">
        <v>166</v>
      </c>
      <c r="AH153" s="204">
        <v>0</v>
      </c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</row>
    <row r="154" spans="1:60" outlineLevel="1" x14ac:dyDescent="0.2">
      <c r="A154" s="211"/>
      <c r="B154" s="212"/>
      <c r="C154" s="252" t="s">
        <v>330</v>
      </c>
      <c r="D154" s="245"/>
      <c r="E154" s="246">
        <v>6.4138799999999998</v>
      </c>
      <c r="F154" s="214"/>
      <c r="G154" s="214"/>
      <c r="H154" s="214"/>
      <c r="I154" s="214"/>
      <c r="J154" s="214"/>
      <c r="K154" s="214"/>
      <c r="L154" s="214"/>
      <c r="M154" s="214"/>
      <c r="N154" s="214"/>
      <c r="O154" s="214"/>
      <c r="P154" s="214"/>
      <c r="Q154" s="214"/>
      <c r="R154" s="214"/>
      <c r="S154" s="214"/>
      <c r="T154" s="214"/>
      <c r="U154" s="214"/>
      <c r="V154" s="214"/>
      <c r="W154" s="214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 t="s">
        <v>166</v>
      </c>
      <c r="AH154" s="204">
        <v>0</v>
      </c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</row>
    <row r="155" spans="1:60" outlineLevel="1" x14ac:dyDescent="0.2">
      <c r="A155" s="211"/>
      <c r="B155" s="212"/>
      <c r="C155" s="252" t="s">
        <v>331</v>
      </c>
      <c r="D155" s="245"/>
      <c r="E155" s="246">
        <v>0.51859999999999995</v>
      </c>
      <c r="F155" s="214"/>
      <c r="G155" s="214"/>
      <c r="H155" s="214"/>
      <c r="I155" s="214"/>
      <c r="J155" s="214"/>
      <c r="K155" s="214"/>
      <c r="L155" s="214"/>
      <c r="M155" s="214"/>
      <c r="N155" s="214"/>
      <c r="O155" s="214"/>
      <c r="P155" s="214"/>
      <c r="Q155" s="214"/>
      <c r="R155" s="214"/>
      <c r="S155" s="214"/>
      <c r="T155" s="214"/>
      <c r="U155" s="214"/>
      <c r="V155" s="214"/>
      <c r="W155" s="214"/>
      <c r="X155" s="204"/>
      <c r="Y155" s="204"/>
      <c r="Z155" s="204"/>
      <c r="AA155" s="204"/>
      <c r="AB155" s="204"/>
      <c r="AC155" s="204"/>
      <c r="AD155" s="204"/>
      <c r="AE155" s="204"/>
      <c r="AF155" s="204"/>
      <c r="AG155" s="204" t="s">
        <v>166</v>
      </c>
      <c r="AH155" s="204">
        <v>0</v>
      </c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</row>
    <row r="156" spans="1:60" outlineLevel="1" x14ac:dyDescent="0.2">
      <c r="A156" s="211"/>
      <c r="B156" s="212"/>
      <c r="C156" s="252" t="s">
        <v>332</v>
      </c>
      <c r="D156" s="245"/>
      <c r="E156" s="246">
        <v>0.66708000000000001</v>
      </c>
      <c r="F156" s="214"/>
      <c r="G156" s="214"/>
      <c r="H156" s="214"/>
      <c r="I156" s="214"/>
      <c r="J156" s="214"/>
      <c r="K156" s="214"/>
      <c r="L156" s="214"/>
      <c r="M156" s="214"/>
      <c r="N156" s="214"/>
      <c r="O156" s="214"/>
      <c r="P156" s="214"/>
      <c r="Q156" s="214"/>
      <c r="R156" s="214"/>
      <c r="S156" s="214"/>
      <c r="T156" s="214"/>
      <c r="U156" s="214"/>
      <c r="V156" s="214"/>
      <c r="W156" s="214"/>
      <c r="X156" s="204"/>
      <c r="Y156" s="204"/>
      <c r="Z156" s="204"/>
      <c r="AA156" s="204"/>
      <c r="AB156" s="204"/>
      <c r="AC156" s="204"/>
      <c r="AD156" s="204"/>
      <c r="AE156" s="204"/>
      <c r="AF156" s="204"/>
      <c r="AG156" s="204" t="s">
        <v>166</v>
      </c>
      <c r="AH156" s="204">
        <v>0</v>
      </c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  <c r="BH156" s="204"/>
    </row>
    <row r="157" spans="1:60" outlineLevel="1" x14ac:dyDescent="0.2">
      <c r="A157" s="211"/>
      <c r="B157" s="212"/>
      <c r="C157" s="252" t="s">
        <v>333</v>
      </c>
      <c r="D157" s="245"/>
      <c r="E157" s="246">
        <v>66.170720000000003</v>
      </c>
      <c r="F157" s="214"/>
      <c r="G157" s="214"/>
      <c r="H157" s="214"/>
      <c r="I157" s="214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214"/>
      <c r="U157" s="214"/>
      <c r="V157" s="214"/>
      <c r="W157" s="214"/>
      <c r="X157" s="204"/>
      <c r="Y157" s="204"/>
      <c r="Z157" s="204"/>
      <c r="AA157" s="204"/>
      <c r="AB157" s="204"/>
      <c r="AC157" s="204"/>
      <c r="AD157" s="204"/>
      <c r="AE157" s="204"/>
      <c r="AF157" s="204"/>
      <c r="AG157" s="204" t="s">
        <v>166</v>
      </c>
      <c r="AH157" s="204">
        <v>0</v>
      </c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</row>
    <row r="158" spans="1:60" outlineLevel="1" x14ac:dyDescent="0.2">
      <c r="A158" s="211"/>
      <c r="B158" s="212"/>
      <c r="C158" s="252" t="s">
        <v>334</v>
      </c>
      <c r="D158" s="245"/>
      <c r="E158" s="246">
        <v>4.86266</v>
      </c>
      <c r="F158" s="214"/>
      <c r="G158" s="214"/>
      <c r="H158" s="214"/>
      <c r="I158" s="214"/>
      <c r="J158" s="214"/>
      <c r="K158" s="214"/>
      <c r="L158" s="214"/>
      <c r="M158" s="214"/>
      <c r="N158" s="214"/>
      <c r="O158" s="214"/>
      <c r="P158" s="214"/>
      <c r="Q158" s="214"/>
      <c r="R158" s="214"/>
      <c r="S158" s="214"/>
      <c r="T158" s="214"/>
      <c r="U158" s="214"/>
      <c r="V158" s="214"/>
      <c r="W158" s="214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 t="s">
        <v>166</v>
      </c>
      <c r="AH158" s="204">
        <v>0</v>
      </c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</row>
    <row r="159" spans="1:60" outlineLevel="1" x14ac:dyDescent="0.2">
      <c r="A159" s="223">
        <v>37</v>
      </c>
      <c r="B159" s="224" t="s">
        <v>335</v>
      </c>
      <c r="C159" s="240" t="s">
        <v>336</v>
      </c>
      <c r="D159" s="225" t="s">
        <v>154</v>
      </c>
      <c r="E159" s="226">
        <v>9.1</v>
      </c>
      <c r="F159" s="227"/>
      <c r="G159" s="228">
        <f>ROUND(E159*F159,2)</f>
        <v>0</v>
      </c>
      <c r="H159" s="227"/>
      <c r="I159" s="228">
        <f>ROUND(E159*H159,2)</f>
        <v>0</v>
      </c>
      <c r="J159" s="227"/>
      <c r="K159" s="228">
        <f>ROUND(E159*J159,2)</f>
        <v>0</v>
      </c>
      <c r="L159" s="228">
        <v>21</v>
      </c>
      <c r="M159" s="228">
        <f>G159*(1+L159/100)</f>
        <v>0</v>
      </c>
      <c r="N159" s="228">
        <v>0</v>
      </c>
      <c r="O159" s="228">
        <f>ROUND(E159*N159,2)</f>
        <v>0</v>
      </c>
      <c r="P159" s="228">
        <v>0</v>
      </c>
      <c r="Q159" s="228">
        <f>ROUND(E159*P159,2)</f>
        <v>0</v>
      </c>
      <c r="R159" s="228"/>
      <c r="S159" s="228" t="s">
        <v>134</v>
      </c>
      <c r="T159" s="229" t="s">
        <v>134</v>
      </c>
      <c r="U159" s="214">
        <v>0.06</v>
      </c>
      <c r="V159" s="214">
        <f>ROUND(E159*U159,2)</f>
        <v>0.55000000000000004</v>
      </c>
      <c r="W159" s="214"/>
      <c r="X159" s="204"/>
      <c r="Y159" s="204"/>
      <c r="Z159" s="204"/>
      <c r="AA159" s="204"/>
      <c r="AB159" s="204"/>
      <c r="AC159" s="204"/>
      <c r="AD159" s="204"/>
      <c r="AE159" s="204"/>
      <c r="AF159" s="204"/>
      <c r="AG159" s="204" t="s">
        <v>174</v>
      </c>
      <c r="AH159" s="204"/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  <c r="BH159" s="204"/>
    </row>
    <row r="160" spans="1:60" outlineLevel="1" x14ac:dyDescent="0.2">
      <c r="A160" s="211"/>
      <c r="B160" s="212"/>
      <c r="C160" s="252" t="s">
        <v>337</v>
      </c>
      <c r="D160" s="245"/>
      <c r="E160" s="246">
        <v>9.1</v>
      </c>
      <c r="F160" s="214"/>
      <c r="G160" s="214"/>
      <c r="H160" s="214"/>
      <c r="I160" s="214"/>
      <c r="J160" s="214"/>
      <c r="K160" s="214"/>
      <c r="L160" s="214"/>
      <c r="M160" s="214"/>
      <c r="N160" s="214"/>
      <c r="O160" s="214"/>
      <c r="P160" s="214"/>
      <c r="Q160" s="214"/>
      <c r="R160" s="214"/>
      <c r="S160" s="214"/>
      <c r="T160" s="214"/>
      <c r="U160" s="214"/>
      <c r="V160" s="214"/>
      <c r="W160" s="214"/>
      <c r="X160" s="204"/>
      <c r="Y160" s="204"/>
      <c r="Z160" s="204"/>
      <c r="AA160" s="204"/>
      <c r="AB160" s="204"/>
      <c r="AC160" s="204"/>
      <c r="AD160" s="204"/>
      <c r="AE160" s="204"/>
      <c r="AF160" s="204"/>
      <c r="AG160" s="204" t="s">
        <v>166</v>
      </c>
      <c r="AH160" s="204">
        <v>0</v>
      </c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  <c r="BH160" s="204"/>
    </row>
    <row r="161" spans="1:60" outlineLevel="1" x14ac:dyDescent="0.2">
      <c r="A161" s="223">
        <v>38</v>
      </c>
      <c r="B161" s="224" t="s">
        <v>338</v>
      </c>
      <c r="C161" s="240" t="s">
        <v>339</v>
      </c>
      <c r="D161" s="225" t="s">
        <v>154</v>
      </c>
      <c r="E161" s="226">
        <v>9.1</v>
      </c>
      <c r="F161" s="227"/>
      <c r="G161" s="228">
        <f>ROUND(E161*F161,2)</f>
        <v>0</v>
      </c>
      <c r="H161" s="227"/>
      <c r="I161" s="228">
        <f>ROUND(E161*H161,2)</f>
        <v>0</v>
      </c>
      <c r="J161" s="227"/>
      <c r="K161" s="228">
        <f>ROUND(E161*J161,2)</f>
        <v>0</v>
      </c>
      <c r="L161" s="228">
        <v>21</v>
      </c>
      <c r="M161" s="228">
        <f>G161*(1+L161/100)</f>
        <v>0</v>
      </c>
      <c r="N161" s="228">
        <v>0</v>
      </c>
      <c r="O161" s="228">
        <f>ROUND(E161*N161,2)</f>
        <v>0</v>
      </c>
      <c r="P161" s="228">
        <v>0</v>
      </c>
      <c r="Q161" s="228">
        <f>ROUND(E161*P161,2)</f>
        <v>0</v>
      </c>
      <c r="R161" s="228" t="s">
        <v>173</v>
      </c>
      <c r="S161" s="228" t="s">
        <v>134</v>
      </c>
      <c r="T161" s="229" t="s">
        <v>134</v>
      </c>
      <c r="U161" s="214">
        <v>1.2999999999999999E-2</v>
      </c>
      <c r="V161" s="214">
        <f>ROUND(E161*U161,2)</f>
        <v>0.12</v>
      </c>
      <c r="W161" s="214"/>
      <c r="X161" s="204"/>
      <c r="Y161" s="204"/>
      <c r="Z161" s="204"/>
      <c r="AA161" s="204"/>
      <c r="AB161" s="204"/>
      <c r="AC161" s="204"/>
      <c r="AD161" s="204"/>
      <c r="AE161" s="204"/>
      <c r="AF161" s="204"/>
      <c r="AG161" s="204" t="s">
        <v>174</v>
      </c>
      <c r="AH161" s="204"/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  <c r="BH161" s="204"/>
    </row>
    <row r="162" spans="1:60" outlineLevel="1" x14ac:dyDescent="0.2">
      <c r="A162" s="211"/>
      <c r="B162" s="212"/>
      <c r="C162" s="251" t="s">
        <v>340</v>
      </c>
      <c r="D162" s="248"/>
      <c r="E162" s="248"/>
      <c r="F162" s="248"/>
      <c r="G162" s="248"/>
      <c r="H162" s="214"/>
      <c r="I162" s="214"/>
      <c r="J162" s="214"/>
      <c r="K162" s="214"/>
      <c r="L162" s="214"/>
      <c r="M162" s="214"/>
      <c r="N162" s="214"/>
      <c r="O162" s="214"/>
      <c r="P162" s="214"/>
      <c r="Q162" s="214"/>
      <c r="R162" s="214"/>
      <c r="S162" s="214"/>
      <c r="T162" s="214"/>
      <c r="U162" s="214"/>
      <c r="V162" s="214"/>
      <c r="W162" s="214"/>
      <c r="X162" s="204"/>
      <c r="Y162" s="204"/>
      <c r="Z162" s="204"/>
      <c r="AA162" s="204"/>
      <c r="AB162" s="204"/>
      <c r="AC162" s="204"/>
      <c r="AD162" s="204"/>
      <c r="AE162" s="204"/>
      <c r="AF162" s="204"/>
      <c r="AG162" s="204" t="s">
        <v>164</v>
      </c>
      <c r="AH162" s="204"/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  <c r="BH162" s="204"/>
    </row>
    <row r="163" spans="1:60" ht="22.5" outlineLevel="1" x14ac:dyDescent="0.2">
      <c r="A163" s="223">
        <v>39</v>
      </c>
      <c r="B163" s="224" t="s">
        <v>341</v>
      </c>
      <c r="C163" s="240" t="s">
        <v>342</v>
      </c>
      <c r="D163" s="225" t="s">
        <v>154</v>
      </c>
      <c r="E163" s="226">
        <v>9.1</v>
      </c>
      <c r="F163" s="227"/>
      <c r="G163" s="228">
        <f>ROUND(E163*F163,2)</f>
        <v>0</v>
      </c>
      <c r="H163" s="227"/>
      <c r="I163" s="228">
        <f>ROUND(E163*H163,2)</f>
        <v>0</v>
      </c>
      <c r="J163" s="227"/>
      <c r="K163" s="228">
        <f>ROUND(E163*J163,2)</f>
        <v>0</v>
      </c>
      <c r="L163" s="228">
        <v>21</v>
      </c>
      <c r="M163" s="228">
        <f>G163*(1+L163/100)</f>
        <v>0</v>
      </c>
      <c r="N163" s="228">
        <v>0</v>
      </c>
      <c r="O163" s="228">
        <f>ROUND(E163*N163,2)</f>
        <v>0</v>
      </c>
      <c r="P163" s="228">
        <v>0</v>
      </c>
      <c r="Q163" s="228">
        <f>ROUND(E163*P163,2)</f>
        <v>0</v>
      </c>
      <c r="R163" s="228" t="s">
        <v>173</v>
      </c>
      <c r="S163" s="228" t="s">
        <v>134</v>
      </c>
      <c r="T163" s="229" t="s">
        <v>134</v>
      </c>
      <c r="U163" s="214">
        <v>0.13</v>
      </c>
      <c r="V163" s="214">
        <f>ROUND(E163*U163,2)</f>
        <v>1.18</v>
      </c>
      <c r="W163" s="214"/>
      <c r="X163" s="204"/>
      <c r="Y163" s="204"/>
      <c r="Z163" s="204"/>
      <c r="AA163" s="204"/>
      <c r="AB163" s="204"/>
      <c r="AC163" s="204"/>
      <c r="AD163" s="204"/>
      <c r="AE163" s="204"/>
      <c r="AF163" s="204"/>
      <c r="AG163" s="204" t="s">
        <v>174</v>
      </c>
      <c r="AH163" s="204"/>
      <c r="AI163" s="204"/>
      <c r="AJ163" s="204"/>
      <c r="AK163" s="204"/>
      <c r="AL163" s="204"/>
      <c r="AM163" s="204"/>
      <c r="AN163" s="204"/>
      <c r="AO163" s="204"/>
      <c r="AP163" s="204"/>
      <c r="AQ163" s="204"/>
      <c r="AR163" s="204"/>
      <c r="AS163" s="204"/>
      <c r="AT163" s="204"/>
      <c r="AU163" s="204"/>
      <c r="AV163" s="204"/>
      <c r="AW163" s="204"/>
      <c r="AX163" s="204"/>
      <c r="AY163" s="204"/>
      <c r="AZ163" s="204"/>
      <c r="BA163" s="204"/>
      <c r="BB163" s="204"/>
      <c r="BC163" s="204"/>
      <c r="BD163" s="204"/>
      <c r="BE163" s="204"/>
      <c r="BF163" s="204"/>
      <c r="BG163" s="204"/>
      <c r="BH163" s="204"/>
    </row>
    <row r="164" spans="1:60" outlineLevel="1" x14ac:dyDescent="0.2">
      <c r="A164" s="211"/>
      <c r="B164" s="212"/>
      <c r="C164" s="251" t="s">
        <v>343</v>
      </c>
      <c r="D164" s="248"/>
      <c r="E164" s="248"/>
      <c r="F164" s="248"/>
      <c r="G164" s="248"/>
      <c r="H164" s="214"/>
      <c r="I164" s="214"/>
      <c r="J164" s="214"/>
      <c r="K164" s="214"/>
      <c r="L164" s="214"/>
      <c r="M164" s="214"/>
      <c r="N164" s="214"/>
      <c r="O164" s="214"/>
      <c r="P164" s="214"/>
      <c r="Q164" s="214"/>
      <c r="R164" s="214"/>
      <c r="S164" s="214"/>
      <c r="T164" s="214"/>
      <c r="U164" s="214"/>
      <c r="V164" s="214"/>
      <c r="W164" s="214"/>
      <c r="X164" s="204"/>
      <c r="Y164" s="204"/>
      <c r="Z164" s="204"/>
      <c r="AA164" s="204"/>
      <c r="AB164" s="204"/>
      <c r="AC164" s="204"/>
      <c r="AD164" s="204"/>
      <c r="AE164" s="204"/>
      <c r="AF164" s="204"/>
      <c r="AG164" s="204" t="s">
        <v>164</v>
      </c>
      <c r="AH164" s="204"/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  <c r="BH164" s="204"/>
    </row>
    <row r="165" spans="1:60" outlineLevel="1" x14ac:dyDescent="0.2">
      <c r="A165" s="230">
        <v>40</v>
      </c>
      <c r="B165" s="231" t="s">
        <v>344</v>
      </c>
      <c r="C165" s="239" t="s">
        <v>345</v>
      </c>
      <c r="D165" s="232" t="s">
        <v>190</v>
      </c>
      <c r="E165" s="233">
        <v>62.926250000000003</v>
      </c>
      <c r="F165" s="234"/>
      <c r="G165" s="235">
        <f>ROUND(E165*F165,2)</f>
        <v>0</v>
      </c>
      <c r="H165" s="234"/>
      <c r="I165" s="235">
        <f>ROUND(E165*H165,2)</f>
        <v>0</v>
      </c>
      <c r="J165" s="234"/>
      <c r="K165" s="235">
        <f>ROUND(E165*J165,2)</f>
        <v>0</v>
      </c>
      <c r="L165" s="235">
        <v>21</v>
      </c>
      <c r="M165" s="235">
        <f>G165*(1+L165/100)</f>
        <v>0</v>
      </c>
      <c r="N165" s="235">
        <v>0</v>
      </c>
      <c r="O165" s="235">
        <f>ROUND(E165*N165,2)</f>
        <v>0</v>
      </c>
      <c r="P165" s="235">
        <v>0</v>
      </c>
      <c r="Q165" s="235">
        <f>ROUND(E165*P165,2)</f>
        <v>0</v>
      </c>
      <c r="R165" s="235" t="s">
        <v>173</v>
      </c>
      <c r="S165" s="235" t="s">
        <v>134</v>
      </c>
      <c r="T165" s="236" t="s">
        <v>134</v>
      </c>
      <c r="U165" s="214">
        <v>0</v>
      </c>
      <c r="V165" s="214">
        <f>ROUND(E165*U165,2)</f>
        <v>0</v>
      </c>
      <c r="W165" s="214"/>
      <c r="X165" s="204"/>
      <c r="Y165" s="204"/>
      <c r="Z165" s="204"/>
      <c r="AA165" s="204"/>
      <c r="AB165" s="204"/>
      <c r="AC165" s="204"/>
      <c r="AD165" s="204"/>
      <c r="AE165" s="204"/>
      <c r="AF165" s="204"/>
      <c r="AG165" s="204" t="s">
        <v>156</v>
      </c>
      <c r="AH165" s="204"/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  <c r="BH165" s="204"/>
    </row>
    <row r="166" spans="1:60" outlineLevel="1" x14ac:dyDescent="0.2">
      <c r="A166" s="230">
        <v>41</v>
      </c>
      <c r="B166" s="231" t="s">
        <v>346</v>
      </c>
      <c r="C166" s="239" t="s">
        <v>347</v>
      </c>
      <c r="D166" s="232" t="s">
        <v>190</v>
      </c>
      <c r="E166" s="233">
        <v>50.9758</v>
      </c>
      <c r="F166" s="234"/>
      <c r="G166" s="235">
        <f>ROUND(E166*F166,2)</f>
        <v>0</v>
      </c>
      <c r="H166" s="234"/>
      <c r="I166" s="235">
        <f>ROUND(E166*H166,2)</f>
        <v>0</v>
      </c>
      <c r="J166" s="234"/>
      <c r="K166" s="235">
        <f>ROUND(E166*J166,2)</f>
        <v>0</v>
      </c>
      <c r="L166" s="235">
        <v>21</v>
      </c>
      <c r="M166" s="235">
        <f>G166*(1+L166/100)</f>
        <v>0</v>
      </c>
      <c r="N166" s="235">
        <v>0</v>
      </c>
      <c r="O166" s="235">
        <f>ROUND(E166*N166,2)</f>
        <v>0</v>
      </c>
      <c r="P166" s="235">
        <v>0</v>
      </c>
      <c r="Q166" s="235">
        <f>ROUND(E166*P166,2)</f>
        <v>0</v>
      </c>
      <c r="R166" s="235" t="s">
        <v>173</v>
      </c>
      <c r="S166" s="235" t="s">
        <v>134</v>
      </c>
      <c r="T166" s="236" t="s">
        <v>134</v>
      </c>
      <c r="U166" s="214">
        <v>0</v>
      </c>
      <c r="V166" s="214">
        <f>ROUND(E166*U166,2)</f>
        <v>0</v>
      </c>
      <c r="W166" s="214"/>
      <c r="X166" s="204"/>
      <c r="Y166" s="204"/>
      <c r="Z166" s="204"/>
      <c r="AA166" s="204"/>
      <c r="AB166" s="204"/>
      <c r="AC166" s="204"/>
      <c r="AD166" s="204"/>
      <c r="AE166" s="204"/>
      <c r="AF166" s="204"/>
      <c r="AG166" s="204" t="s">
        <v>174</v>
      </c>
      <c r="AH166" s="204"/>
      <c r="AI166" s="204"/>
      <c r="AJ166" s="204"/>
      <c r="AK166" s="204"/>
      <c r="AL166" s="204"/>
      <c r="AM166" s="204"/>
      <c r="AN166" s="204"/>
      <c r="AO166" s="204"/>
      <c r="AP166" s="204"/>
      <c r="AQ166" s="204"/>
      <c r="AR166" s="204"/>
      <c r="AS166" s="204"/>
      <c r="AT166" s="204"/>
      <c r="AU166" s="204"/>
      <c r="AV166" s="204"/>
      <c r="AW166" s="204"/>
      <c r="AX166" s="204"/>
      <c r="AY166" s="204"/>
      <c r="AZ166" s="204"/>
      <c r="BA166" s="204"/>
      <c r="BB166" s="204"/>
      <c r="BC166" s="204"/>
      <c r="BD166" s="204"/>
      <c r="BE166" s="204"/>
      <c r="BF166" s="204"/>
      <c r="BG166" s="204"/>
      <c r="BH166" s="204"/>
    </row>
    <row r="167" spans="1:60" outlineLevel="1" x14ac:dyDescent="0.2">
      <c r="A167" s="223">
        <v>42</v>
      </c>
      <c r="B167" s="224" t="s">
        <v>348</v>
      </c>
      <c r="C167" s="240" t="s">
        <v>349</v>
      </c>
      <c r="D167" s="225" t="s">
        <v>350</v>
      </c>
      <c r="E167" s="226">
        <v>0.23888000000000001</v>
      </c>
      <c r="F167" s="227"/>
      <c r="G167" s="228">
        <f>ROUND(E167*F167,2)</f>
        <v>0</v>
      </c>
      <c r="H167" s="227"/>
      <c r="I167" s="228">
        <f>ROUND(E167*H167,2)</f>
        <v>0</v>
      </c>
      <c r="J167" s="227"/>
      <c r="K167" s="228">
        <f>ROUND(E167*J167,2)</f>
        <v>0</v>
      </c>
      <c r="L167" s="228">
        <v>21</v>
      </c>
      <c r="M167" s="228">
        <f>G167*(1+L167/100)</f>
        <v>0</v>
      </c>
      <c r="N167" s="228">
        <v>1E-3</v>
      </c>
      <c r="O167" s="228">
        <f>ROUND(E167*N167,2)</f>
        <v>0</v>
      </c>
      <c r="P167" s="228">
        <v>0</v>
      </c>
      <c r="Q167" s="228">
        <f>ROUND(E167*P167,2)</f>
        <v>0</v>
      </c>
      <c r="R167" s="228" t="s">
        <v>351</v>
      </c>
      <c r="S167" s="228" t="s">
        <v>134</v>
      </c>
      <c r="T167" s="229" t="s">
        <v>134</v>
      </c>
      <c r="U167" s="214">
        <v>0</v>
      </c>
      <c r="V167" s="214">
        <f>ROUND(E167*U167,2)</f>
        <v>0</v>
      </c>
      <c r="W167" s="21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 t="s">
        <v>352</v>
      </c>
      <c r="AH167" s="204"/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</row>
    <row r="168" spans="1:60" outlineLevel="1" x14ac:dyDescent="0.2">
      <c r="A168" s="211"/>
      <c r="B168" s="212"/>
      <c r="C168" s="252" t="s">
        <v>353</v>
      </c>
      <c r="D168" s="245"/>
      <c r="E168" s="246">
        <v>0.23888000000000001</v>
      </c>
      <c r="F168" s="214"/>
      <c r="G168" s="214"/>
      <c r="H168" s="214"/>
      <c r="I168" s="214"/>
      <c r="J168" s="214"/>
      <c r="K168" s="214"/>
      <c r="L168" s="214"/>
      <c r="M168" s="214"/>
      <c r="N168" s="214"/>
      <c r="O168" s="214"/>
      <c r="P168" s="214"/>
      <c r="Q168" s="214"/>
      <c r="R168" s="214"/>
      <c r="S168" s="214"/>
      <c r="T168" s="214"/>
      <c r="U168" s="214"/>
      <c r="V168" s="214"/>
      <c r="W168" s="21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 t="s">
        <v>166</v>
      </c>
      <c r="AH168" s="204">
        <v>0</v>
      </c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</row>
    <row r="169" spans="1:60" outlineLevel="1" x14ac:dyDescent="0.2">
      <c r="A169" s="223">
        <v>43</v>
      </c>
      <c r="B169" s="224" t="s">
        <v>354</v>
      </c>
      <c r="C169" s="240" t="s">
        <v>355</v>
      </c>
      <c r="D169" s="225" t="s">
        <v>356</v>
      </c>
      <c r="E169" s="226">
        <v>13.386900000000001</v>
      </c>
      <c r="F169" s="227"/>
      <c r="G169" s="228">
        <f>ROUND(E169*F169,2)</f>
        <v>0</v>
      </c>
      <c r="H169" s="227"/>
      <c r="I169" s="228">
        <f>ROUND(E169*H169,2)</f>
        <v>0</v>
      </c>
      <c r="J169" s="227"/>
      <c r="K169" s="228">
        <f>ROUND(E169*J169,2)</f>
        <v>0</v>
      </c>
      <c r="L169" s="228">
        <v>21</v>
      </c>
      <c r="M169" s="228">
        <f>G169*(1+L169/100)</f>
        <v>0</v>
      </c>
      <c r="N169" s="228">
        <v>1</v>
      </c>
      <c r="O169" s="228">
        <f>ROUND(E169*N169,2)</f>
        <v>13.39</v>
      </c>
      <c r="P169" s="228">
        <v>0</v>
      </c>
      <c r="Q169" s="228">
        <f>ROUND(E169*P169,2)</f>
        <v>0</v>
      </c>
      <c r="R169" s="228" t="s">
        <v>351</v>
      </c>
      <c r="S169" s="228" t="s">
        <v>134</v>
      </c>
      <c r="T169" s="229" t="s">
        <v>134</v>
      </c>
      <c r="U169" s="214">
        <v>0</v>
      </c>
      <c r="V169" s="214">
        <f>ROUND(E169*U169,2)</f>
        <v>0</v>
      </c>
      <c r="W169" s="214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 t="s">
        <v>352</v>
      </c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</row>
    <row r="170" spans="1:60" outlineLevel="1" x14ac:dyDescent="0.2">
      <c r="A170" s="211"/>
      <c r="B170" s="212"/>
      <c r="C170" s="252" t="s">
        <v>357</v>
      </c>
      <c r="D170" s="245"/>
      <c r="E170" s="246">
        <v>13.386900000000001</v>
      </c>
      <c r="F170" s="214"/>
      <c r="G170" s="214"/>
      <c r="H170" s="214"/>
      <c r="I170" s="214"/>
      <c r="J170" s="214"/>
      <c r="K170" s="214"/>
      <c r="L170" s="214"/>
      <c r="M170" s="214"/>
      <c r="N170" s="214"/>
      <c r="O170" s="214"/>
      <c r="P170" s="214"/>
      <c r="Q170" s="214"/>
      <c r="R170" s="214"/>
      <c r="S170" s="214"/>
      <c r="T170" s="214"/>
      <c r="U170" s="214"/>
      <c r="V170" s="214"/>
      <c r="W170" s="214"/>
      <c r="X170" s="204"/>
      <c r="Y170" s="204"/>
      <c r="Z170" s="204"/>
      <c r="AA170" s="204"/>
      <c r="AB170" s="204"/>
      <c r="AC170" s="204"/>
      <c r="AD170" s="204"/>
      <c r="AE170" s="204"/>
      <c r="AF170" s="204"/>
      <c r="AG170" s="204" t="s">
        <v>166</v>
      </c>
      <c r="AH170" s="204">
        <v>0</v>
      </c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  <c r="BH170" s="204"/>
    </row>
    <row r="171" spans="1:60" outlineLevel="1" x14ac:dyDescent="0.2">
      <c r="A171" s="223">
        <v>44</v>
      </c>
      <c r="B171" s="224" t="s">
        <v>358</v>
      </c>
      <c r="C171" s="240" t="s">
        <v>359</v>
      </c>
      <c r="D171" s="225" t="s">
        <v>356</v>
      </c>
      <c r="E171" s="226">
        <v>123.10969</v>
      </c>
      <c r="F171" s="227"/>
      <c r="G171" s="228">
        <f>ROUND(E171*F171,2)</f>
        <v>0</v>
      </c>
      <c r="H171" s="227"/>
      <c r="I171" s="228">
        <f>ROUND(E171*H171,2)</f>
        <v>0</v>
      </c>
      <c r="J171" s="227"/>
      <c r="K171" s="228">
        <f>ROUND(E171*J171,2)</f>
        <v>0</v>
      </c>
      <c r="L171" s="228">
        <v>21</v>
      </c>
      <c r="M171" s="228">
        <f>G171*(1+L171/100)</f>
        <v>0</v>
      </c>
      <c r="N171" s="228">
        <v>1</v>
      </c>
      <c r="O171" s="228">
        <f>ROUND(E171*N171,2)</f>
        <v>123.11</v>
      </c>
      <c r="P171" s="228">
        <v>0</v>
      </c>
      <c r="Q171" s="228">
        <f>ROUND(E171*P171,2)</f>
        <v>0</v>
      </c>
      <c r="R171" s="228" t="s">
        <v>351</v>
      </c>
      <c r="S171" s="228" t="s">
        <v>134</v>
      </c>
      <c r="T171" s="229" t="s">
        <v>134</v>
      </c>
      <c r="U171" s="214">
        <v>0</v>
      </c>
      <c r="V171" s="214">
        <f>ROUND(E171*U171,2)</f>
        <v>0</v>
      </c>
      <c r="W171" s="214"/>
      <c r="X171" s="204"/>
      <c r="Y171" s="204"/>
      <c r="Z171" s="204"/>
      <c r="AA171" s="204"/>
      <c r="AB171" s="204"/>
      <c r="AC171" s="204"/>
      <c r="AD171" s="204"/>
      <c r="AE171" s="204"/>
      <c r="AF171" s="204"/>
      <c r="AG171" s="204" t="s">
        <v>360</v>
      </c>
      <c r="AH171" s="204"/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  <c r="BH171" s="204"/>
    </row>
    <row r="172" spans="1:60" outlineLevel="1" x14ac:dyDescent="0.2">
      <c r="A172" s="211"/>
      <c r="B172" s="212"/>
      <c r="C172" s="252" t="s">
        <v>361</v>
      </c>
      <c r="D172" s="245"/>
      <c r="E172" s="246">
        <v>123.10969</v>
      </c>
      <c r="F172" s="214"/>
      <c r="G172" s="214"/>
      <c r="H172" s="214"/>
      <c r="I172" s="214"/>
      <c r="J172" s="214"/>
      <c r="K172" s="214"/>
      <c r="L172" s="214"/>
      <c r="M172" s="214"/>
      <c r="N172" s="214"/>
      <c r="O172" s="214"/>
      <c r="P172" s="214"/>
      <c r="Q172" s="214"/>
      <c r="R172" s="214"/>
      <c r="S172" s="214"/>
      <c r="T172" s="214"/>
      <c r="U172" s="214"/>
      <c r="V172" s="214"/>
      <c r="W172" s="214"/>
      <c r="X172" s="204"/>
      <c r="Y172" s="204"/>
      <c r="Z172" s="204"/>
      <c r="AA172" s="204"/>
      <c r="AB172" s="204"/>
      <c r="AC172" s="204"/>
      <c r="AD172" s="204"/>
      <c r="AE172" s="204"/>
      <c r="AF172" s="204"/>
      <c r="AG172" s="204" t="s">
        <v>166</v>
      </c>
      <c r="AH172" s="204">
        <v>0</v>
      </c>
      <c r="AI172" s="204"/>
      <c r="AJ172" s="204"/>
      <c r="AK172" s="204"/>
      <c r="AL172" s="204"/>
      <c r="AM172" s="204"/>
      <c r="AN172" s="204"/>
      <c r="AO172" s="204"/>
      <c r="AP172" s="204"/>
      <c r="AQ172" s="204"/>
      <c r="AR172" s="204"/>
      <c r="AS172" s="204"/>
      <c r="AT172" s="204"/>
      <c r="AU172" s="204"/>
      <c r="AV172" s="204"/>
      <c r="AW172" s="204"/>
      <c r="AX172" s="204"/>
      <c r="AY172" s="204"/>
      <c r="AZ172" s="204"/>
      <c r="BA172" s="204"/>
      <c r="BB172" s="204"/>
      <c r="BC172" s="204"/>
      <c r="BD172" s="204"/>
      <c r="BE172" s="204"/>
      <c r="BF172" s="204"/>
      <c r="BG172" s="204"/>
      <c r="BH172" s="204"/>
    </row>
    <row r="173" spans="1:60" x14ac:dyDescent="0.2">
      <c r="A173" s="217" t="s">
        <v>122</v>
      </c>
      <c r="B173" s="218" t="s">
        <v>69</v>
      </c>
      <c r="C173" s="238" t="s">
        <v>70</v>
      </c>
      <c r="D173" s="219"/>
      <c r="E173" s="220"/>
      <c r="F173" s="221"/>
      <c r="G173" s="221">
        <f>SUMIF(AG174:AG177,"&lt;&gt;NOR",G174:G177)</f>
        <v>0</v>
      </c>
      <c r="H173" s="221"/>
      <c r="I173" s="221">
        <f>SUM(I174:I177)</f>
        <v>0</v>
      </c>
      <c r="J173" s="221"/>
      <c r="K173" s="221">
        <f>SUM(K174:K177)</f>
        <v>0</v>
      </c>
      <c r="L173" s="221"/>
      <c r="M173" s="221">
        <f>SUM(M174:M177)</f>
        <v>0</v>
      </c>
      <c r="N173" s="221"/>
      <c r="O173" s="221">
        <f>SUM(O174:O177)</f>
        <v>4.43</v>
      </c>
      <c r="P173" s="221"/>
      <c r="Q173" s="221">
        <f>SUM(Q174:Q177)</f>
        <v>0</v>
      </c>
      <c r="R173" s="221"/>
      <c r="S173" s="221"/>
      <c r="T173" s="222"/>
      <c r="U173" s="216"/>
      <c r="V173" s="216">
        <f>SUM(V174:V177)</f>
        <v>8.73</v>
      </c>
      <c r="W173" s="216"/>
      <c r="AG173" t="s">
        <v>123</v>
      </c>
    </row>
    <row r="174" spans="1:60" outlineLevel="1" x14ac:dyDescent="0.2">
      <c r="A174" s="223">
        <v>45</v>
      </c>
      <c r="B174" s="224" t="s">
        <v>362</v>
      </c>
      <c r="C174" s="240" t="s">
        <v>363</v>
      </c>
      <c r="D174" s="225" t="s">
        <v>190</v>
      </c>
      <c r="E174" s="226">
        <v>1.633</v>
      </c>
      <c r="F174" s="227"/>
      <c r="G174" s="228">
        <f>ROUND(E174*F174,2)</f>
        <v>0</v>
      </c>
      <c r="H174" s="227"/>
      <c r="I174" s="228">
        <f>ROUND(E174*H174,2)</f>
        <v>0</v>
      </c>
      <c r="J174" s="227"/>
      <c r="K174" s="228">
        <f>ROUND(E174*J174,2)</f>
        <v>0</v>
      </c>
      <c r="L174" s="228">
        <v>21</v>
      </c>
      <c r="M174" s="228">
        <f>G174*(1+L174/100)</f>
        <v>0</v>
      </c>
      <c r="N174" s="228">
        <v>2.7040799999999998</v>
      </c>
      <c r="O174" s="228">
        <f>ROUND(E174*N174,2)</f>
        <v>4.42</v>
      </c>
      <c r="P174" s="228">
        <v>0</v>
      </c>
      <c r="Q174" s="228">
        <f>ROUND(E174*P174,2)</f>
        <v>0</v>
      </c>
      <c r="R174" s="228"/>
      <c r="S174" s="228" t="s">
        <v>134</v>
      </c>
      <c r="T174" s="229" t="s">
        <v>134</v>
      </c>
      <c r="U174" s="214">
        <v>5.298</v>
      </c>
      <c r="V174" s="214">
        <f>ROUND(E174*U174,2)</f>
        <v>8.65</v>
      </c>
      <c r="W174" s="214"/>
      <c r="X174" s="204"/>
      <c r="Y174" s="204"/>
      <c r="Z174" s="204"/>
      <c r="AA174" s="204"/>
      <c r="AB174" s="204"/>
      <c r="AC174" s="204"/>
      <c r="AD174" s="204"/>
      <c r="AE174" s="204"/>
      <c r="AF174" s="204"/>
      <c r="AG174" s="204" t="s">
        <v>156</v>
      </c>
      <c r="AH174" s="204"/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  <c r="BH174" s="204"/>
    </row>
    <row r="175" spans="1:60" outlineLevel="1" x14ac:dyDescent="0.2">
      <c r="A175" s="211"/>
      <c r="B175" s="212"/>
      <c r="C175" s="252" t="s">
        <v>364</v>
      </c>
      <c r="D175" s="245"/>
      <c r="E175" s="246">
        <v>1.633</v>
      </c>
      <c r="F175" s="214"/>
      <c r="G175" s="214"/>
      <c r="H175" s="214"/>
      <c r="I175" s="214"/>
      <c r="J175" s="214"/>
      <c r="K175" s="214"/>
      <c r="L175" s="214"/>
      <c r="M175" s="214"/>
      <c r="N175" s="214"/>
      <c r="O175" s="214"/>
      <c r="P175" s="214"/>
      <c r="Q175" s="214"/>
      <c r="R175" s="214"/>
      <c r="S175" s="214"/>
      <c r="T175" s="214"/>
      <c r="U175" s="214"/>
      <c r="V175" s="214"/>
      <c r="W175" s="214"/>
      <c r="X175" s="204"/>
      <c r="Y175" s="204"/>
      <c r="Z175" s="204"/>
      <c r="AA175" s="204"/>
      <c r="AB175" s="204"/>
      <c r="AC175" s="204"/>
      <c r="AD175" s="204"/>
      <c r="AE175" s="204"/>
      <c r="AF175" s="204"/>
      <c r="AG175" s="204" t="s">
        <v>166</v>
      </c>
      <c r="AH175" s="204">
        <v>0</v>
      </c>
      <c r="AI175" s="204"/>
      <c r="AJ175" s="204"/>
      <c r="AK175" s="204"/>
      <c r="AL175" s="204"/>
      <c r="AM175" s="204"/>
      <c r="AN175" s="204"/>
      <c r="AO175" s="204"/>
      <c r="AP175" s="204"/>
      <c r="AQ175" s="204"/>
      <c r="AR175" s="204"/>
      <c r="AS175" s="204"/>
      <c r="AT175" s="204"/>
      <c r="AU175" s="204"/>
      <c r="AV175" s="204"/>
      <c r="AW175" s="204"/>
      <c r="AX175" s="204"/>
      <c r="AY175" s="204"/>
      <c r="AZ175" s="204"/>
      <c r="BA175" s="204"/>
      <c r="BB175" s="204"/>
      <c r="BC175" s="204"/>
      <c r="BD175" s="204"/>
      <c r="BE175" s="204"/>
      <c r="BF175" s="204"/>
      <c r="BG175" s="204"/>
      <c r="BH175" s="204"/>
    </row>
    <row r="176" spans="1:60" outlineLevel="1" x14ac:dyDescent="0.2">
      <c r="A176" s="223">
        <v>46</v>
      </c>
      <c r="B176" s="224" t="s">
        <v>365</v>
      </c>
      <c r="C176" s="240" t="s">
        <v>366</v>
      </c>
      <c r="D176" s="225" t="s">
        <v>356</v>
      </c>
      <c r="E176" s="226">
        <v>5.0000000000000001E-3</v>
      </c>
      <c r="F176" s="227"/>
      <c r="G176" s="228">
        <f>ROUND(E176*F176,2)</f>
        <v>0</v>
      </c>
      <c r="H176" s="227"/>
      <c r="I176" s="228">
        <f>ROUND(E176*H176,2)</f>
        <v>0</v>
      </c>
      <c r="J176" s="227"/>
      <c r="K176" s="228">
        <f>ROUND(E176*J176,2)</f>
        <v>0</v>
      </c>
      <c r="L176" s="228">
        <v>21</v>
      </c>
      <c r="M176" s="228">
        <f>G176*(1+L176/100)</f>
        <v>0</v>
      </c>
      <c r="N176" s="228">
        <v>1.0232600000000001</v>
      </c>
      <c r="O176" s="228">
        <f>ROUND(E176*N176,2)</f>
        <v>0.01</v>
      </c>
      <c r="P176" s="228">
        <v>0</v>
      </c>
      <c r="Q176" s="228">
        <f>ROUND(E176*P176,2)</f>
        <v>0</v>
      </c>
      <c r="R176" s="228"/>
      <c r="S176" s="228" t="s">
        <v>134</v>
      </c>
      <c r="T176" s="229" t="s">
        <v>134</v>
      </c>
      <c r="U176" s="214">
        <v>15.968</v>
      </c>
      <c r="V176" s="214">
        <f>ROUND(E176*U176,2)</f>
        <v>0.08</v>
      </c>
      <c r="W176" s="214"/>
      <c r="X176" s="204"/>
      <c r="Y176" s="204"/>
      <c r="Z176" s="204"/>
      <c r="AA176" s="204"/>
      <c r="AB176" s="204"/>
      <c r="AC176" s="204"/>
      <c r="AD176" s="204"/>
      <c r="AE176" s="204"/>
      <c r="AF176" s="204"/>
      <c r="AG176" s="204" t="s">
        <v>156</v>
      </c>
      <c r="AH176" s="204"/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  <c r="BH176" s="204"/>
    </row>
    <row r="177" spans="1:60" outlineLevel="1" x14ac:dyDescent="0.2">
      <c r="A177" s="211"/>
      <c r="B177" s="212"/>
      <c r="C177" s="252" t="s">
        <v>367</v>
      </c>
      <c r="D177" s="245"/>
      <c r="E177" s="246">
        <v>5.0000000000000001E-3</v>
      </c>
      <c r="F177" s="214"/>
      <c r="G177" s="214"/>
      <c r="H177" s="214"/>
      <c r="I177" s="214"/>
      <c r="J177" s="214"/>
      <c r="K177" s="214"/>
      <c r="L177" s="214"/>
      <c r="M177" s="214"/>
      <c r="N177" s="214"/>
      <c r="O177" s="214"/>
      <c r="P177" s="214"/>
      <c r="Q177" s="214"/>
      <c r="R177" s="214"/>
      <c r="S177" s="214"/>
      <c r="T177" s="214"/>
      <c r="U177" s="214"/>
      <c r="V177" s="214"/>
      <c r="W177" s="214"/>
      <c r="X177" s="204"/>
      <c r="Y177" s="204"/>
      <c r="Z177" s="204"/>
      <c r="AA177" s="204"/>
      <c r="AB177" s="204"/>
      <c r="AC177" s="204"/>
      <c r="AD177" s="204"/>
      <c r="AE177" s="204"/>
      <c r="AF177" s="204"/>
      <c r="AG177" s="204" t="s">
        <v>166</v>
      </c>
      <c r="AH177" s="204">
        <v>0</v>
      </c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</row>
    <row r="178" spans="1:60" x14ac:dyDescent="0.2">
      <c r="A178" s="217" t="s">
        <v>122</v>
      </c>
      <c r="B178" s="218" t="s">
        <v>71</v>
      </c>
      <c r="C178" s="238" t="s">
        <v>72</v>
      </c>
      <c r="D178" s="219"/>
      <c r="E178" s="220"/>
      <c r="F178" s="221"/>
      <c r="G178" s="221">
        <f>SUMIF(AG179:AG204,"&lt;&gt;NOR",G179:G204)</f>
        <v>0</v>
      </c>
      <c r="H178" s="221"/>
      <c r="I178" s="221">
        <f>SUM(I179:I204)</f>
        <v>0</v>
      </c>
      <c r="J178" s="221"/>
      <c r="K178" s="221">
        <f>SUM(K179:K204)</f>
        <v>0</v>
      </c>
      <c r="L178" s="221"/>
      <c r="M178" s="221">
        <f>SUM(M179:M204)</f>
        <v>0</v>
      </c>
      <c r="N178" s="221"/>
      <c r="O178" s="221">
        <f>SUM(O179:O204)</f>
        <v>43.36</v>
      </c>
      <c r="P178" s="221"/>
      <c r="Q178" s="221">
        <f>SUM(Q179:Q204)</f>
        <v>0</v>
      </c>
      <c r="R178" s="221"/>
      <c r="S178" s="221"/>
      <c r="T178" s="222"/>
      <c r="U178" s="216"/>
      <c r="V178" s="216">
        <f>SUM(V179:V204)</f>
        <v>35.510000000000005</v>
      </c>
      <c r="W178" s="216"/>
      <c r="AG178" t="s">
        <v>123</v>
      </c>
    </row>
    <row r="179" spans="1:60" outlineLevel="1" x14ac:dyDescent="0.2">
      <c r="A179" s="223">
        <v>47</v>
      </c>
      <c r="B179" s="224" t="s">
        <v>368</v>
      </c>
      <c r="C179" s="240" t="s">
        <v>369</v>
      </c>
      <c r="D179" s="225" t="s">
        <v>190</v>
      </c>
      <c r="E179" s="226">
        <v>14.941000000000001</v>
      </c>
      <c r="F179" s="227"/>
      <c r="G179" s="228">
        <f>ROUND(E179*F179,2)</f>
        <v>0</v>
      </c>
      <c r="H179" s="227"/>
      <c r="I179" s="228">
        <f>ROUND(E179*H179,2)</f>
        <v>0</v>
      </c>
      <c r="J179" s="227"/>
      <c r="K179" s="228">
        <f>ROUND(E179*J179,2)</f>
        <v>0</v>
      </c>
      <c r="L179" s="228">
        <v>21</v>
      </c>
      <c r="M179" s="228">
        <f>G179*(1+L179/100)</f>
        <v>0</v>
      </c>
      <c r="N179" s="228">
        <v>1.8907700000000001</v>
      </c>
      <c r="O179" s="228">
        <f>ROUND(E179*N179,2)</f>
        <v>28.25</v>
      </c>
      <c r="P179" s="228">
        <v>0</v>
      </c>
      <c r="Q179" s="228">
        <f>ROUND(E179*P179,2)</f>
        <v>0</v>
      </c>
      <c r="R179" s="228" t="s">
        <v>370</v>
      </c>
      <c r="S179" s="228" t="s">
        <v>134</v>
      </c>
      <c r="T179" s="229" t="s">
        <v>134</v>
      </c>
      <c r="U179" s="214">
        <v>1.3169999999999999</v>
      </c>
      <c r="V179" s="214">
        <f>ROUND(E179*U179,2)</f>
        <v>19.68</v>
      </c>
      <c r="W179" s="214"/>
      <c r="X179" s="204"/>
      <c r="Y179" s="204"/>
      <c r="Z179" s="204"/>
      <c r="AA179" s="204"/>
      <c r="AB179" s="204"/>
      <c r="AC179" s="204"/>
      <c r="AD179" s="204"/>
      <c r="AE179" s="204"/>
      <c r="AF179" s="204"/>
      <c r="AG179" s="204" t="s">
        <v>156</v>
      </c>
      <c r="AH179" s="204"/>
      <c r="AI179" s="204"/>
      <c r="AJ179" s="204"/>
      <c r="AK179" s="204"/>
      <c r="AL179" s="204"/>
      <c r="AM179" s="204"/>
      <c r="AN179" s="204"/>
      <c r="AO179" s="204"/>
      <c r="AP179" s="204"/>
      <c r="AQ179" s="204"/>
      <c r="AR179" s="204"/>
      <c r="AS179" s="204"/>
      <c r="AT179" s="204"/>
      <c r="AU179" s="204"/>
      <c r="AV179" s="204"/>
      <c r="AW179" s="204"/>
      <c r="AX179" s="204"/>
      <c r="AY179" s="204"/>
      <c r="AZ179" s="204"/>
      <c r="BA179" s="204"/>
      <c r="BB179" s="204"/>
      <c r="BC179" s="204"/>
      <c r="BD179" s="204"/>
      <c r="BE179" s="204"/>
      <c r="BF179" s="204"/>
      <c r="BG179" s="204"/>
      <c r="BH179" s="204"/>
    </row>
    <row r="180" spans="1:60" outlineLevel="1" x14ac:dyDescent="0.2">
      <c r="A180" s="211"/>
      <c r="B180" s="212"/>
      <c r="C180" s="251" t="s">
        <v>371</v>
      </c>
      <c r="D180" s="248"/>
      <c r="E180" s="248"/>
      <c r="F180" s="248"/>
      <c r="G180" s="248"/>
      <c r="H180" s="214"/>
      <c r="I180" s="214"/>
      <c r="J180" s="214"/>
      <c r="K180" s="214"/>
      <c r="L180" s="214"/>
      <c r="M180" s="214"/>
      <c r="N180" s="214"/>
      <c r="O180" s="214"/>
      <c r="P180" s="214"/>
      <c r="Q180" s="214"/>
      <c r="R180" s="214"/>
      <c r="S180" s="214"/>
      <c r="T180" s="214"/>
      <c r="U180" s="214"/>
      <c r="V180" s="214"/>
      <c r="W180" s="214"/>
      <c r="X180" s="204"/>
      <c r="Y180" s="204"/>
      <c r="Z180" s="204"/>
      <c r="AA180" s="204"/>
      <c r="AB180" s="204"/>
      <c r="AC180" s="204"/>
      <c r="AD180" s="204"/>
      <c r="AE180" s="204"/>
      <c r="AF180" s="204"/>
      <c r="AG180" s="204" t="s">
        <v>164</v>
      </c>
      <c r="AH180" s="204"/>
      <c r="AI180" s="204"/>
      <c r="AJ180" s="204"/>
      <c r="AK180" s="204"/>
      <c r="AL180" s="204"/>
      <c r="AM180" s="204"/>
      <c r="AN180" s="204"/>
      <c r="AO180" s="204"/>
      <c r="AP180" s="204"/>
      <c r="AQ180" s="204"/>
      <c r="AR180" s="204"/>
      <c r="AS180" s="204"/>
      <c r="AT180" s="204"/>
      <c r="AU180" s="204"/>
      <c r="AV180" s="204"/>
      <c r="AW180" s="204"/>
      <c r="AX180" s="204"/>
      <c r="AY180" s="204"/>
      <c r="AZ180" s="204"/>
      <c r="BA180" s="204"/>
      <c r="BB180" s="204"/>
      <c r="BC180" s="204"/>
      <c r="BD180" s="204"/>
      <c r="BE180" s="204"/>
      <c r="BF180" s="204"/>
      <c r="BG180" s="204"/>
      <c r="BH180" s="204"/>
    </row>
    <row r="181" spans="1:60" outlineLevel="1" x14ac:dyDescent="0.2">
      <c r="A181" s="211"/>
      <c r="B181" s="212"/>
      <c r="C181" s="252" t="s">
        <v>372</v>
      </c>
      <c r="D181" s="245"/>
      <c r="E181" s="246">
        <v>0.22</v>
      </c>
      <c r="F181" s="214"/>
      <c r="G181" s="214"/>
      <c r="H181" s="214"/>
      <c r="I181" s="214"/>
      <c r="J181" s="214"/>
      <c r="K181" s="214"/>
      <c r="L181" s="214"/>
      <c r="M181" s="214"/>
      <c r="N181" s="214"/>
      <c r="O181" s="214"/>
      <c r="P181" s="214"/>
      <c r="Q181" s="214"/>
      <c r="R181" s="214"/>
      <c r="S181" s="214"/>
      <c r="T181" s="214"/>
      <c r="U181" s="214"/>
      <c r="V181" s="214"/>
      <c r="W181" s="214"/>
      <c r="X181" s="204"/>
      <c r="Y181" s="204"/>
      <c r="Z181" s="204"/>
      <c r="AA181" s="204"/>
      <c r="AB181" s="204"/>
      <c r="AC181" s="204"/>
      <c r="AD181" s="204"/>
      <c r="AE181" s="204"/>
      <c r="AF181" s="204"/>
      <c r="AG181" s="204" t="s">
        <v>166</v>
      </c>
      <c r="AH181" s="204">
        <v>0</v>
      </c>
      <c r="AI181" s="204"/>
      <c r="AJ181" s="204"/>
      <c r="AK181" s="204"/>
      <c r="AL181" s="204"/>
      <c r="AM181" s="204"/>
      <c r="AN181" s="204"/>
      <c r="AO181" s="204"/>
      <c r="AP181" s="204"/>
      <c r="AQ181" s="204"/>
      <c r="AR181" s="204"/>
      <c r="AS181" s="204"/>
      <c r="AT181" s="204"/>
      <c r="AU181" s="204"/>
      <c r="AV181" s="204"/>
      <c r="AW181" s="204"/>
      <c r="AX181" s="204"/>
      <c r="AY181" s="204"/>
      <c r="AZ181" s="204"/>
      <c r="BA181" s="204"/>
      <c r="BB181" s="204"/>
      <c r="BC181" s="204"/>
      <c r="BD181" s="204"/>
      <c r="BE181" s="204"/>
      <c r="BF181" s="204"/>
      <c r="BG181" s="204"/>
      <c r="BH181" s="204"/>
    </row>
    <row r="182" spans="1:60" outlineLevel="1" x14ac:dyDescent="0.2">
      <c r="A182" s="211"/>
      <c r="B182" s="212"/>
      <c r="C182" s="252" t="s">
        <v>373</v>
      </c>
      <c r="D182" s="245"/>
      <c r="E182" s="246">
        <v>1.452</v>
      </c>
      <c r="F182" s="214"/>
      <c r="G182" s="214"/>
      <c r="H182" s="214"/>
      <c r="I182" s="214"/>
      <c r="J182" s="214"/>
      <c r="K182" s="214"/>
      <c r="L182" s="214"/>
      <c r="M182" s="214"/>
      <c r="N182" s="214"/>
      <c r="O182" s="214"/>
      <c r="P182" s="214"/>
      <c r="Q182" s="214"/>
      <c r="R182" s="214"/>
      <c r="S182" s="214"/>
      <c r="T182" s="214"/>
      <c r="U182" s="214"/>
      <c r="V182" s="214"/>
      <c r="W182" s="214"/>
      <c r="X182" s="204"/>
      <c r="Y182" s="204"/>
      <c r="Z182" s="204"/>
      <c r="AA182" s="204"/>
      <c r="AB182" s="204"/>
      <c r="AC182" s="204"/>
      <c r="AD182" s="204"/>
      <c r="AE182" s="204"/>
      <c r="AF182" s="204"/>
      <c r="AG182" s="204" t="s">
        <v>166</v>
      </c>
      <c r="AH182" s="204">
        <v>0</v>
      </c>
      <c r="AI182" s="204"/>
      <c r="AJ182" s="204"/>
      <c r="AK182" s="204"/>
      <c r="AL182" s="204"/>
      <c r="AM182" s="204"/>
      <c r="AN182" s="204"/>
      <c r="AO182" s="204"/>
      <c r="AP182" s="204"/>
      <c r="AQ182" s="204"/>
      <c r="AR182" s="204"/>
      <c r="AS182" s="204"/>
      <c r="AT182" s="204"/>
      <c r="AU182" s="204"/>
      <c r="AV182" s="204"/>
      <c r="AW182" s="204"/>
      <c r="AX182" s="204"/>
      <c r="AY182" s="204"/>
      <c r="AZ182" s="204"/>
      <c r="BA182" s="204"/>
      <c r="BB182" s="204"/>
      <c r="BC182" s="204"/>
      <c r="BD182" s="204"/>
      <c r="BE182" s="204"/>
      <c r="BF182" s="204"/>
      <c r="BG182" s="204"/>
      <c r="BH182" s="204"/>
    </row>
    <row r="183" spans="1:60" outlineLevel="1" x14ac:dyDescent="0.2">
      <c r="A183" s="211"/>
      <c r="B183" s="212"/>
      <c r="C183" s="252" t="s">
        <v>374</v>
      </c>
      <c r="D183" s="245"/>
      <c r="E183" s="246">
        <v>0.11</v>
      </c>
      <c r="F183" s="214"/>
      <c r="G183" s="214"/>
      <c r="H183" s="214"/>
      <c r="I183" s="214"/>
      <c r="J183" s="214"/>
      <c r="K183" s="214"/>
      <c r="L183" s="214"/>
      <c r="M183" s="214"/>
      <c r="N183" s="214"/>
      <c r="O183" s="214"/>
      <c r="P183" s="214"/>
      <c r="Q183" s="214"/>
      <c r="R183" s="214"/>
      <c r="S183" s="214"/>
      <c r="T183" s="214"/>
      <c r="U183" s="214"/>
      <c r="V183" s="214"/>
      <c r="W183" s="214"/>
      <c r="X183" s="204"/>
      <c r="Y183" s="204"/>
      <c r="Z183" s="204"/>
      <c r="AA183" s="204"/>
      <c r="AB183" s="204"/>
      <c r="AC183" s="204"/>
      <c r="AD183" s="204"/>
      <c r="AE183" s="204"/>
      <c r="AF183" s="204"/>
      <c r="AG183" s="204" t="s">
        <v>166</v>
      </c>
      <c r="AH183" s="204">
        <v>0</v>
      </c>
      <c r="AI183" s="204"/>
      <c r="AJ183" s="204"/>
      <c r="AK183" s="204"/>
      <c r="AL183" s="204"/>
      <c r="AM183" s="204"/>
      <c r="AN183" s="204"/>
      <c r="AO183" s="204"/>
      <c r="AP183" s="204"/>
      <c r="AQ183" s="204"/>
      <c r="AR183" s="204"/>
      <c r="AS183" s="204"/>
      <c r="AT183" s="204"/>
      <c r="AU183" s="204"/>
      <c r="AV183" s="204"/>
      <c r="AW183" s="204"/>
      <c r="AX183" s="204"/>
      <c r="AY183" s="204"/>
      <c r="AZ183" s="204"/>
      <c r="BA183" s="204"/>
      <c r="BB183" s="204"/>
      <c r="BC183" s="204"/>
      <c r="BD183" s="204"/>
      <c r="BE183" s="204"/>
      <c r="BF183" s="204"/>
      <c r="BG183" s="204"/>
      <c r="BH183" s="204"/>
    </row>
    <row r="184" spans="1:60" outlineLevel="1" x14ac:dyDescent="0.2">
      <c r="A184" s="211"/>
      <c r="B184" s="212"/>
      <c r="C184" s="252" t="s">
        <v>375</v>
      </c>
      <c r="D184" s="245"/>
      <c r="E184" s="246">
        <v>0.13200000000000001</v>
      </c>
      <c r="F184" s="214"/>
      <c r="G184" s="214"/>
      <c r="H184" s="214"/>
      <c r="I184" s="214"/>
      <c r="J184" s="214"/>
      <c r="K184" s="214"/>
      <c r="L184" s="214"/>
      <c r="M184" s="214"/>
      <c r="N184" s="214"/>
      <c r="O184" s="214"/>
      <c r="P184" s="214"/>
      <c r="Q184" s="214"/>
      <c r="R184" s="214"/>
      <c r="S184" s="214"/>
      <c r="T184" s="214"/>
      <c r="U184" s="214"/>
      <c r="V184" s="214"/>
      <c r="W184" s="214"/>
      <c r="X184" s="204"/>
      <c r="Y184" s="204"/>
      <c r="Z184" s="204"/>
      <c r="AA184" s="204"/>
      <c r="AB184" s="204"/>
      <c r="AC184" s="204"/>
      <c r="AD184" s="204"/>
      <c r="AE184" s="204"/>
      <c r="AF184" s="204"/>
      <c r="AG184" s="204" t="s">
        <v>166</v>
      </c>
      <c r="AH184" s="204">
        <v>0</v>
      </c>
      <c r="AI184" s="204"/>
      <c r="AJ184" s="204"/>
      <c r="AK184" s="204"/>
      <c r="AL184" s="204"/>
      <c r="AM184" s="204"/>
      <c r="AN184" s="204"/>
      <c r="AO184" s="204"/>
      <c r="AP184" s="204"/>
      <c r="AQ184" s="204"/>
      <c r="AR184" s="204"/>
      <c r="AS184" s="204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  <c r="BH184" s="204"/>
    </row>
    <row r="185" spans="1:60" outlineLevel="1" x14ac:dyDescent="0.2">
      <c r="A185" s="211"/>
      <c r="B185" s="212"/>
      <c r="C185" s="252" t="s">
        <v>376</v>
      </c>
      <c r="D185" s="245"/>
      <c r="E185" s="246">
        <v>11.920999999999999</v>
      </c>
      <c r="F185" s="214"/>
      <c r="G185" s="214"/>
      <c r="H185" s="214"/>
      <c r="I185" s="214"/>
      <c r="J185" s="214"/>
      <c r="K185" s="214"/>
      <c r="L185" s="214"/>
      <c r="M185" s="214"/>
      <c r="N185" s="214"/>
      <c r="O185" s="214"/>
      <c r="P185" s="214"/>
      <c r="Q185" s="214"/>
      <c r="R185" s="214"/>
      <c r="S185" s="214"/>
      <c r="T185" s="214"/>
      <c r="U185" s="214"/>
      <c r="V185" s="214"/>
      <c r="W185" s="214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 t="s">
        <v>166</v>
      </c>
      <c r="AH185" s="204">
        <v>0</v>
      </c>
      <c r="AI185" s="204"/>
      <c r="AJ185" s="204"/>
      <c r="AK185" s="204"/>
      <c r="AL185" s="204"/>
      <c r="AM185" s="204"/>
      <c r="AN185" s="204"/>
      <c r="AO185" s="204"/>
      <c r="AP185" s="204"/>
      <c r="AQ185" s="204"/>
      <c r="AR185" s="204"/>
      <c r="AS185" s="204"/>
      <c r="AT185" s="204"/>
      <c r="AU185" s="204"/>
      <c r="AV185" s="204"/>
      <c r="AW185" s="204"/>
      <c r="AX185" s="204"/>
      <c r="AY185" s="204"/>
      <c r="AZ185" s="204"/>
      <c r="BA185" s="204"/>
      <c r="BB185" s="204"/>
      <c r="BC185" s="204"/>
      <c r="BD185" s="204"/>
      <c r="BE185" s="204"/>
      <c r="BF185" s="204"/>
      <c r="BG185" s="204"/>
      <c r="BH185" s="204"/>
    </row>
    <row r="186" spans="1:60" outlineLevel="1" x14ac:dyDescent="0.2">
      <c r="A186" s="211"/>
      <c r="B186" s="212"/>
      <c r="C186" s="252" t="s">
        <v>377</v>
      </c>
      <c r="D186" s="245"/>
      <c r="E186" s="246">
        <v>0.80600000000000005</v>
      </c>
      <c r="F186" s="214"/>
      <c r="G186" s="214"/>
      <c r="H186" s="214"/>
      <c r="I186" s="214"/>
      <c r="J186" s="214"/>
      <c r="K186" s="214"/>
      <c r="L186" s="214"/>
      <c r="M186" s="214"/>
      <c r="N186" s="214"/>
      <c r="O186" s="214"/>
      <c r="P186" s="214"/>
      <c r="Q186" s="214"/>
      <c r="R186" s="214"/>
      <c r="S186" s="214"/>
      <c r="T186" s="214"/>
      <c r="U186" s="214"/>
      <c r="V186" s="214"/>
      <c r="W186" s="214"/>
      <c r="X186" s="204"/>
      <c r="Y186" s="204"/>
      <c r="Z186" s="204"/>
      <c r="AA186" s="204"/>
      <c r="AB186" s="204"/>
      <c r="AC186" s="204"/>
      <c r="AD186" s="204"/>
      <c r="AE186" s="204"/>
      <c r="AF186" s="204"/>
      <c r="AG186" s="204" t="s">
        <v>166</v>
      </c>
      <c r="AH186" s="204">
        <v>0</v>
      </c>
      <c r="AI186" s="204"/>
      <c r="AJ186" s="204"/>
      <c r="AK186" s="204"/>
      <c r="AL186" s="204"/>
      <c r="AM186" s="204"/>
      <c r="AN186" s="204"/>
      <c r="AO186" s="204"/>
      <c r="AP186" s="204"/>
      <c r="AQ186" s="204"/>
      <c r="AR186" s="204"/>
      <c r="AS186" s="204"/>
      <c r="AT186" s="204"/>
      <c r="AU186" s="204"/>
      <c r="AV186" s="204"/>
      <c r="AW186" s="204"/>
      <c r="AX186" s="204"/>
      <c r="AY186" s="204"/>
      <c r="AZ186" s="204"/>
      <c r="BA186" s="204"/>
      <c r="BB186" s="204"/>
      <c r="BC186" s="204"/>
      <c r="BD186" s="204"/>
      <c r="BE186" s="204"/>
      <c r="BF186" s="204"/>
      <c r="BG186" s="204"/>
      <c r="BH186" s="204"/>
    </row>
    <row r="187" spans="1:60" outlineLevel="1" x14ac:dyDescent="0.2">
      <c r="A187" s="211"/>
      <c r="B187" s="212"/>
      <c r="C187" s="252" t="s">
        <v>378</v>
      </c>
      <c r="D187" s="245"/>
      <c r="E187" s="246">
        <v>0.3</v>
      </c>
      <c r="F187" s="214"/>
      <c r="G187" s="214"/>
      <c r="H187" s="214"/>
      <c r="I187" s="214"/>
      <c r="J187" s="214"/>
      <c r="K187" s="214"/>
      <c r="L187" s="214"/>
      <c r="M187" s="214"/>
      <c r="N187" s="214"/>
      <c r="O187" s="214"/>
      <c r="P187" s="214"/>
      <c r="Q187" s="214"/>
      <c r="R187" s="214"/>
      <c r="S187" s="214"/>
      <c r="T187" s="214"/>
      <c r="U187" s="214"/>
      <c r="V187" s="214"/>
      <c r="W187" s="214"/>
      <c r="X187" s="204"/>
      <c r="Y187" s="204"/>
      <c r="Z187" s="204"/>
      <c r="AA187" s="204"/>
      <c r="AB187" s="204"/>
      <c r="AC187" s="204"/>
      <c r="AD187" s="204"/>
      <c r="AE187" s="204"/>
      <c r="AF187" s="204"/>
      <c r="AG187" s="204" t="s">
        <v>166</v>
      </c>
      <c r="AH187" s="204">
        <v>0</v>
      </c>
      <c r="AI187" s="204"/>
      <c r="AJ187" s="204"/>
      <c r="AK187" s="204"/>
      <c r="AL187" s="204"/>
      <c r="AM187" s="204"/>
      <c r="AN187" s="204"/>
      <c r="AO187" s="204"/>
      <c r="AP187" s="204"/>
      <c r="AQ187" s="204"/>
      <c r="AR187" s="204"/>
      <c r="AS187" s="204"/>
      <c r="AT187" s="204"/>
      <c r="AU187" s="204"/>
      <c r="AV187" s="204"/>
      <c r="AW187" s="204"/>
      <c r="AX187" s="204"/>
      <c r="AY187" s="204"/>
      <c r="AZ187" s="204"/>
      <c r="BA187" s="204"/>
      <c r="BB187" s="204"/>
      <c r="BC187" s="204"/>
      <c r="BD187" s="204"/>
      <c r="BE187" s="204"/>
      <c r="BF187" s="204"/>
      <c r="BG187" s="204"/>
      <c r="BH187" s="204"/>
    </row>
    <row r="188" spans="1:60" ht="22.5" outlineLevel="1" x14ac:dyDescent="0.2">
      <c r="A188" s="230">
        <v>48</v>
      </c>
      <c r="B188" s="231" t="s">
        <v>379</v>
      </c>
      <c r="C188" s="239" t="s">
        <v>380</v>
      </c>
      <c r="D188" s="232" t="s">
        <v>381</v>
      </c>
      <c r="E188" s="233">
        <v>1</v>
      </c>
      <c r="F188" s="234"/>
      <c r="G188" s="235">
        <f>ROUND(E188*F188,2)</f>
        <v>0</v>
      </c>
      <c r="H188" s="234"/>
      <c r="I188" s="235">
        <f>ROUND(E188*H188,2)</f>
        <v>0</v>
      </c>
      <c r="J188" s="234"/>
      <c r="K188" s="235">
        <f>ROUND(E188*J188,2)</f>
        <v>0</v>
      </c>
      <c r="L188" s="235">
        <v>21</v>
      </c>
      <c r="M188" s="235">
        <f>G188*(1+L188/100)</f>
        <v>0</v>
      </c>
      <c r="N188" s="235">
        <v>6.6E-3</v>
      </c>
      <c r="O188" s="235">
        <f>ROUND(E188*N188,2)</f>
        <v>0.01</v>
      </c>
      <c r="P188" s="235">
        <v>0</v>
      </c>
      <c r="Q188" s="235">
        <f>ROUND(E188*P188,2)</f>
        <v>0</v>
      </c>
      <c r="R188" s="235" t="s">
        <v>370</v>
      </c>
      <c r="S188" s="235" t="s">
        <v>134</v>
      </c>
      <c r="T188" s="236" t="s">
        <v>134</v>
      </c>
      <c r="U188" s="214">
        <v>0.28000000000000003</v>
      </c>
      <c r="V188" s="214">
        <f>ROUND(E188*U188,2)</f>
        <v>0.28000000000000003</v>
      </c>
      <c r="W188" s="214"/>
      <c r="X188" s="204"/>
      <c r="Y188" s="204"/>
      <c r="Z188" s="204"/>
      <c r="AA188" s="204"/>
      <c r="AB188" s="204"/>
      <c r="AC188" s="204"/>
      <c r="AD188" s="204"/>
      <c r="AE188" s="204"/>
      <c r="AF188" s="204"/>
      <c r="AG188" s="204" t="s">
        <v>174</v>
      </c>
      <c r="AH188" s="204"/>
      <c r="AI188" s="204"/>
      <c r="AJ188" s="204"/>
      <c r="AK188" s="204"/>
      <c r="AL188" s="204"/>
      <c r="AM188" s="204"/>
      <c r="AN188" s="204"/>
      <c r="AO188" s="204"/>
      <c r="AP188" s="204"/>
      <c r="AQ188" s="204"/>
      <c r="AR188" s="204"/>
      <c r="AS188" s="204"/>
      <c r="AT188" s="204"/>
      <c r="AU188" s="204"/>
      <c r="AV188" s="204"/>
      <c r="AW188" s="204"/>
      <c r="AX188" s="204"/>
      <c r="AY188" s="204"/>
      <c r="AZ188" s="204"/>
      <c r="BA188" s="204"/>
      <c r="BB188" s="204"/>
      <c r="BC188" s="204"/>
      <c r="BD188" s="204"/>
      <c r="BE188" s="204"/>
      <c r="BF188" s="204"/>
      <c r="BG188" s="204"/>
      <c r="BH188" s="204"/>
    </row>
    <row r="189" spans="1:60" ht="22.5" outlineLevel="1" x14ac:dyDescent="0.2">
      <c r="A189" s="223">
        <v>49</v>
      </c>
      <c r="B189" s="224" t="s">
        <v>382</v>
      </c>
      <c r="C189" s="240" t="s">
        <v>383</v>
      </c>
      <c r="D189" s="225" t="s">
        <v>190</v>
      </c>
      <c r="E189" s="226">
        <v>1.5760000000000001</v>
      </c>
      <c r="F189" s="227"/>
      <c r="G189" s="228">
        <f>ROUND(E189*F189,2)</f>
        <v>0</v>
      </c>
      <c r="H189" s="227"/>
      <c r="I189" s="228">
        <f>ROUND(E189*H189,2)</f>
        <v>0</v>
      </c>
      <c r="J189" s="227"/>
      <c r="K189" s="228">
        <f>ROUND(E189*J189,2)</f>
        <v>0</v>
      </c>
      <c r="L189" s="228">
        <v>21</v>
      </c>
      <c r="M189" s="228">
        <f>G189*(1+L189/100)</f>
        <v>0</v>
      </c>
      <c r="N189" s="228">
        <v>2.5</v>
      </c>
      <c r="O189" s="228">
        <f>ROUND(E189*N189,2)</f>
        <v>3.94</v>
      </c>
      <c r="P189" s="228">
        <v>0</v>
      </c>
      <c r="Q189" s="228">
        <f>ROUND(E189*P189,2)</f>
        <v>0</v>
      </c>
      <c r="R189" s="228" t="s">
        <v>370</v>
      </c>
      <c r="S189" s="228" t="s">
        <v>134</v>
      </c>
      <c r="T189" s="229" t="s">
        <v>134</v>
      </c>
      <c r="U189" s="214">
        <v>1.4490000000000001</v>
      </c>
      <c r="V189" s="214">
        <f>ROUND(E189*U189,2)</f>
        <v>2.2799999999999998</v>
      </c>
      <c r="W189" s="214"/>
      <c r="X189" s="204"/>
      <c r="Y189" s="204"/>
      <c r="Z189" s="204"/>
      <c r="AA189" s="204"/>
      <c r="AB189" s="204"/>
      <c r="AC189" s="204"/>
      <c r="AD189" s="204"/>
      <c r="AE189" s="204"/>
      <c r="AF189" s="204"/>
      <c r="AG189" s="204" t="s">
        <v>174</v>
      </c>
      <c r="AH189" s="204"/>
      <c r="AI189" s="204"/>
      <c r="AJ189" s="204"/>
      <c r="AK189" s="204"/>
      <c r="AL189" s="204"/>
      <c r="AM189" s="204"/>
      <c r="AN189" s="204"/>
      <c r="AO189" s="204"/>
      <c r="AP189" s="204"/>
      <c r="AQ189" s="204"/>
      <c r="AR189" s="204"/>
      <c r="AS189" s="204"/>
      <c r="AT189" s="204"/>
      <c r="AU189" s="204"/>
      <c r="AV189" s="204"/>
      <c r="AW189" s="204"/>
      <c r="AX189" s="204"/>
      <c r="AY189" s="204"/>
      <c r="AZ189" s="204"/>
      <c r="BA189" s="204"/>
      <c r="BB189" s="204"/>
      <c r="BC189" s="204"/>
      <c r="BD189" s="204"/>
      <c r="BE189" s="204"/>
      <c r="BF189" s="204"/>
      <c r="BG189" s="204"/>
      <c r="BH189" s="204"/>
    </row>
    <row r="190" spans="1:60" outlineLevel="1" x14ac:dyDescent="0.2">
      <c r="A190" s="211"/>
      <c r="B190" s="212"/>
      <c r="C190" s="251" t="s">
        <v>384</v>
      </c>
      <c r="D190" s="248"/>
      <c r="E190" s="248"/>
      <c r="F190" s="248"/>
      <c r="G190" s="248"/>
      <c r="H190" s="214"/>
      <c r="I190" s="214"/>
      <c r="J190" s="214"/>
      <c r="K190" s="214"/>
      <c r="L190" s="214"/>
      <c r="M190" s="214"/>
      <c r="N190" s="214"/>
      <c r="O190" s="214"/>
      <c r="P190" s="214"/>
      <c r="Q190" s="214"/>
      <c r="R190" s="214"/>
      <c r="S190" s="214"/>
      <c r="T190" s="214"/>
      <c r="U190" s="214"/>
      <c r="V190" s="214"/>
      <c r="W190" s="214"/>
      <c r="X190" s="204"/>
      <c r="Y190" s="204"/>
      <c r="Z190" s="204"/>
      <c r="AA190" s="204"/>
      <c r="AB190" s="204"/>
      <c r="AC190" s="204"/>
      <c r="AD190" s="204"/>
      <c r="AE190" s="204"/>
      <c r="AF190" s="204"/>
      <c r="AG190" s="204" t="s">
        <v>164</v>
      </c>
      <c r="AH190" s="204"/>
      <c r="AI190" s="204"/>
      <c r="AJ190" s="204"/>
      <c r="AK190" s="204"/>
      <c r="AL190" s="204"/>
      <c r="AM190" s="204"/>
      <c r="AN190" s="204"/>
      <c r="AO190" s="204"/>
      <c r="AP190" s="204"/>
      <c r="AQ190" s="204"/>
      <c r="AR190" s="204"/>
      <c r="AS190" s="204"/>
      <c r="AT190" s="204"/>
      <c r="AU190" s="204"/>
      <c r="AV190" s="204"/>
      <c r="AW190" s="204"/>
      <c r="AX190" s="204"/>
      <c r="AY190" s="204"/>
      <c r="AZ190" s="204"/>
      <c r="BA190" s="204"/>
      <c r="BB190" s="204"/>
      <c r="BC190" s="204"/>
      <c r="BD190" s="204"/>
      <c r="BE190" s="204"/>
      <c r="BF190" s="204"/>
      <c r="BG190" s="204"/>
      <c r="BH190" s="204"/>
    </row>
    <row r="191" spans="1:60" outlineLevel="1" x14ac:dyDescent="0.2">
      <c r="A191" s="211"/>
      <c r="B191" s="212"/>
      <c r="C191" s="252" t="s">
        <v>385</v>
      </c>
      <c r="D191" s="245"/>
      <c r="E191" s="246">
        <v>1.5760000000000001</v>
      </c>
      <c r="F191" s="214"/>
      <c r="G191" s="214"/>
      <c r="H191" s="214"/>
      <c r="I191" s="214"/>
      <c r="J191" s="214"/>
      <c r="K191" s="214"/>
      <c r="L191" s="214"/>
      <c r="M191" s="214"/>
      <c r="N191" s="214"/>
      <c r="O191" s="214"/>
      <c r="P191" s="214"/>
      <c r="Q191" s="214"/>
      <c r="R191" s="214"/>
      <c r="S191" s="214"/>
      <c r="T191" s="214"/>
      <c r="U191" s="214"/>
      <c r="V191" s="214"/>
      <c r="W191" s="214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 t="s">
        <v>166</v>
      </c>
      <c r="AH191" s="204">
        <v>0</v>
      </c>
      <c r="AI191" s="204"/>
      <c r="AJ191" s="204"/>
      <c r="AK191" s="204"/>
      <c r="AL191" s="204"/>
      <c r="AM191" s="204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</row>
    <row r="192" spans="1:60" outlineLevel="1" x14ac:dyDescent="0.2">
      <c r="A192" s="223">
        <v>50</v>
      </c>
      <c r="B192" s="224" t="s">
        <v>386</v>
      </c>
      <c r="C192" s="240" t="s">
        <v>387</v>
      </c>
      <c r="D192" s="225" t="s">
        <v>190</v>
      </c>
      <c r="E192" s="226">
        <v>0.95450000000000002</v>
      </c>
      <c r="F192" s="227"/>
      <c r="G192" s="228">
        <f>ROUND(E192*F192,2)</f>
        <v>0</v>
      </c>
      <c r="H192" s="227"/>
      <c r="I192" s="228">
        <f>ROUND(E192*H192,2)</f>
        <v>0</v>
      </c>
      <c r="J192" s="227"/>
      <c r="K192" s="228">
        <f>ROUND(E192*J192,2)</f>
        <v>0</v>
      </c>
      <c r="L192" s="228">
        <v>21</v>
      </c>
      <c r="M192" s="228">
        <f>G192*(1+L192/100)</f>
        <v>0</v>
      </c>
      <c r="N192" s="228">
        <v>2.25</v>
      </c>
      <c r="O192" s="228">
        <f>ROUND(E192*N192,2)</f>
        <v>2.15</v>
      </c>
      <c r="P192" s="228">
        <v>0</v>
      </c>
      <c r="Q192" s="228">
        <f>ROUND(E192*P192,2)</f>
        <v>0</v>
      </c>
      <c r="R192" s="228"/>
      <c r="S192" s="228" t="s">
        <v>134</v>
      </c>
      <c r="T192" s="229" t="s">
        <v>134</v>
      </c>
      <c r="U192" s="214">
        <v>0.14699999999999999</v>
      </c>
      <c r="V192" s="214">
        <f>ROUND(E192*U192,2)</f>
        <v>0.14000000000000001</v>
      </c>
      <c r="W192" s="214"/>
      <c r="X192" s="204"/>
      <c r="Y192" s="204"/>
      <c r="Z192" s="204"/>
      <c r="AA192" s="204"/>
      <c r="AB192" s="204"/>
      <c r="AC192" s="204"/>
      <c r="AD192" s="204"/>
      <c r="AE192" s="204"/>
      <c r="AF192" s="204"/>
      <c r="AG192" s="204" t="s">
        <v>156</v>
      </c>
      <c r="AH192" s="204"/>
      <c r="AI192" s="204"/>
      <c r="AJ192" s="204"/>
      <c r="AK192" s="204"/>
      <c r="AL192" s="204"/>
      <c r="AM192" s="204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</row>
    <row r="193" spans="1:60" outlineLevel="1" x14ac:dyDescent="0.2">
      <c r="A193" s="211"/>
      <c r="B193" s="212"/>
      <c r="C193" s="252" t="s">
        <v>388</v>
      </c>
      <c r="D193" s="245"/>
      <c r="E193" s="246">
        <v>0.95450000000000002</v>
      </c>
      <c r="F193" s="214"/>
      <c r="G193" s="214"/>
      <c r="H193" s="214"/>
      <c r="I193" s="214"/>
      <c r="J193" s="214"/>
      <c r="K193" s="214"/>
      <c r="L193" s="214"/>
      <c r="M193" s="214"/>
      <c r="N193" s="214"/>
      <c r="O193" s="214"/>
      <c r="P193" s="214"/>
      <c r="Q193" s="214"/>
      <c r="R193" s="214"/>
      <c r="S193" s="214"/>
      <c r="T193" s="214"/>
      <c r="U193" s="214"/>
      <c r="V193" s="214"/>
      <c r="W193" s="214"/>
      <c r="X193" s="204"/>
      <c r="Y193" s="204"/>
      <c r="Z193" s="204"/>
      <c r="AA193" s="204"/>
      <c r="AB193" s="204"/>
      <c r="AC193" s="204"/>
      <c r="AD193" s="204"/>
      <c r="AE193" s="204"/>
      <c r="AF193" s="204"/>
      <c r="AG193" s="204" t="s">
        <v>166</v>
      </c>
      <c r="AH193" s="204">
        <v>0</v>
      </c>
      <c r="AI193" s="204"/>
      <c r="AJ193" s="204"/>
      <c r="AK193" s="204"/>
      <c r="AL193" s="204"/>
      <c r="AM193" s="204"/>
      <c r="AN193" s="204"/>
      <c r="AO193" s="204"/>
      <c r="AP193" s="204"/>
      <c r="AQ193" s="204"/>
      <c r="AR193" s="204"/>
      <c r="AS193" s="204"/>
      <c r="AT193" s="204"/>
      <c r="AU193" s="204"/>
      <c r="AV193" s="204"/>
      <c r="AW193" s="204"/>
      <c r="AX193" s="204"/>
      <c r="AY193" s="204"/>
      <c r="AZ193" s="204"/>
      <c r="BA193" s="204"/>
      <c r="BB193" s="204"/>
      <c r="BC193" s="204"/>
      <c r="BD193" s="204"/>
      <c r="BE193" s="204"/>
      <c r="BF193" s="204"/>
      <c r="BG193" s="204"/>
      <c r="BH193" s="204"/>
    </row>
    <row r="194" spans="1:60" outlineLevel="1" x14ac:dyDescent="0.2">
      <c r="A194" s="223">
        <v>51</v>
      </c>
      <c r="B194" s="224" t="s">
        <v>389</v>
      </c>
      <c r="C194" s="240" t="s">
        <v>390</v>
      </c>
      <c r="D194" s="225" t="s">
        <v>190</v>
      </c>
      <c r="E194" s="226">
        <v>1.6</v>
      </c>
      <c r="F194" s="227"/>
      <c r="G194" s="228">
        <f>ROUND(E194*F194,2)</f>
        <v>0</v>
      </c>
      <c r="H194" s="227"/>
      <c r="I194" s="228">
        <f>ROUND(E194*H194,2)</f>
        <v>0</v>
      </c>
      <c r="J194" s="227"/>
      <c r="K194" s="228">
        <f>ROUND(E194*J194,2)</f>
        <v>0</v>
      </c>
      <c r="L194" s="228">
        <v>21</v>
      </c>
      <c r="M194" s="228">
        <f>G194*(1+L194/100)</f>
        <v>0</v>
      </c>
      <c r="N194" s="228">
        <v>2.5799500000000002</v>
      </c>
      <c r="O194" s="228">
        <f>ROUND(E194*N194,2)</f>
        <v>4.13</v>
      </c>
      <c r="P194" s="228">
        <v>0</v>
      </c>
      <c r="Q194" s="228">
        <f>ROUND(E194*P194,2)</f>
        <v>0</v>
      </c>
      <c r="R194" s="228" t="s">
        <v>391</v>
      </c>
      <c r="S194" s="228" t="s">
        <v>134</v>
      </c>
      <c r="T194" s="229" t="s">
        <v>134</v>
      </c>
      <c r="U194" s="214">
        <v>2.65</v>
      </c>
      <c r="V194" s="214">
        <f>ROUND(E194*U194,2)</f>
        <v>4.24</v>
      </c>
      <c r="W194" s="214"/>
      <c r="X194" s="204"/>
      <c r="Y194" s="204"/>
      <c r="Z194" s="204"/>
      <c r="AA194" s="204"/>
      <c r="AB194" s="204"/>
      <c r="AC194" s="204"/>
      <c r="AD194" s="204"/>
      <c r="AE194" s="204"/>
      <c r="AF194" s="204"/>
      <c r="AG194" s="204" t="s">
        <v>156</v>
      </c>
      <c r="AH194" s="204"/>
      <c r="AI194" s="204"/>
      <c r="AJ194" s="204"/>
      <c r="AK194" s="204"/>
      <c r="AL194" s="204"/>
      <c r="AM194" s="204"/>
      <c r="AN194" s="204"/>
      <c r="AO194" s="204"/>
      <c r="AP194" s="204"/>
      <c r="AQ194" s="204"/>
      <c r="AR194" s="204"/>
      <c r="AS194" s="204"/>
      <c r="AT194" s="204"/>
      <c r="AU194" s="204"/>
      <c r="AV194" s="204"/>
      <c r="AW194" s="204"/>
      <c r="AX194" s="204"/>
      <c r="AY194" s="204"/>
      <c r="AZ194" s="204"/>
      <c r="BA194" s="204"/>
      <c r="BB194" s="204"/>
      <c r="BC194" s="204"/>
      <c r="BD194" s="204"/>
      <c r="BE194" s="204"/>
      <c r="BF194" s="204"/>
      <c r="BG194" s="204"/>
      <c r="BH194" s="204"/>
    </row>
    <row r="195" spans="1:60" outlineLevel="1" x14ac:dyDescent="0.2">
      <c r="A195" s="211"/>
      <c r="B195" s="212"/>
      <c r="C195" s="251" t="s">
        <v>392</v>
      </c>
      <c r="D195" s="248"/>
      <c r="E195" s="248"/>
      <c r="F195" s="248"/>
      <c r="G195" s="248"/>
      <c r="H195" s="214"/>
      <c r="I195" s="214"/>
      <c r="J195" s="214"/>
      <c r="K195" s="214"/>
      <c r="L195" s="214"/>
      <c r="M195" s="214"/>
      <c r="N195" s="214"/>
      <c r="O195" s="214"/>
      <c r="P195" s="214"/>
      <c r="Q195" s="214"/>
      <c r="R195" s="214"/>
      <c r="S195" s="214"/>
      <c r="T195" s="214"/>
      <c r="U195" s="214"/>
      <c r="V195" s="214"/>
      <c r="W195" s="214"/>
      <c r="X195" s="204"/>
      <c r="Y195" s="204"/>
      <c r="Z195" s="204"/>
      <c r="AA195" s="204"/>
      <c r="AB195" s="204"/>
      <c r="AC195" s="204"/>
      <c r="AD195" s="204"/>
      <c r="AE195" s="204"/>
      <c r="AF195" s="204"/>
      <c r="AG195" s="204" t="s">
        <v>164</v>
      </c>
      <c r="AH195" s="204"/>
      <c r="AI195" s="204"/>
      <c r="AJ195" s="204"/>
      <c r="AK195" s="204"/>
      <c r="AL195" s="204"/>
      <c r="AM195" s="204"/>
      <c r="AN195" s="204"/>
      <c r="AO195" s="204"/>
      <c r="AP195" s="204"/>
      <c r="AQ195" s="204"/>
      <c r="AR195" s="204"/>
      <c r="AS195" s="204"/>
      <c r="AT195" s="204"/>
      <c r="AU195" s="204"/>
      <c r="AV195" s="204"/>
      <c r="AW195" s="204"/>
      <c r="AX195" s="204"/>
      <c r="AY195" s="204"/>
      <c r="AZ195" s="204"/>
      <c r="BA195" s="204"/>
      <c r="BB195" s="204"/>
      <c r="BC195" s="204"/>
      <c r="BD195" s="204"/>
      <c r="BE195" s="204"/>
      <c r="BF195" s="204"/>
      <c r="BG195" s="204"/>
      <c r="BH195" s="204"/>
    </row>
    <row r="196" spans="1:60" outlineLevel="1" x14ac:dyDescent="0.2">
      <c r="A196" s="211"/>
      <c r="B196" s="212"/>
      <c r="C196" s="252" t="s">
        <v>393</v>
      </c>
      <c r="D196" s="245"/>
      <c r="E196" s="246">
        <v>1.6</v>
      </c>
      <c r="F196" s="214"/>
      <c r="G196" s="214"/>
      <c r="H196" s="214"/>
      <c r="I196" s="214"/>
      <c r="J196" s="214"/>
      <c r="K196" s="214"/>
      <c r="L196" s="214"/>
      <c r="M196" s="214"/>
      <c r="N196" s="214"/>
      <c r="O196" s="214"/>
      <c r="P196" s="214"/>
      <c r="Q196" s="214"/>
      <c r="R196" s="214"/>
      <c r="S196" s="214"/>
      <c r="T196" s="214"/>
      <c r="U196" s="214"/>
      <c r="V196" s="214"/>
      <c r="W196" s="214"/>
      <c r="X196" s="204"/>
      <c r="Y196" s="204"/>
      <c r="Z196" s="204"/>
      <c r="AA196" s="204"/>
      <c r="AB196" s="204"/>
      <c r="AC196" s="204"/>
      <c r="AD196" s="204"/>
      <c r="AE196" s="204"/>
      <c r="AF196" s="204"/>
      <c r="AG196" s="204" t="s">
        <v>166</v>
      </c>
      <c r="AH196" s="204">
        <v>0</v>
      </c>
      <c r="AI196" s="204"/>
      <c r="AJ196" s="204"/>
      <c r="AK196" s="204"/>
      <c r="AL196" s="204"/>
      <c r="AM196" s="204"/>
      <c r="AN196" s="204"/>
      <c r="AO196" s="204"/>
      <c r="AP196" s="204"/>
      <c r="AQ196" s="204"/>
      <c r="AR196" s="204"/>
      <c r="AS196" s="204"/>
      <c r="AT196" s="204"/>
      <c r="AU196" s="204"/>
      <c r="AV196" s="204"/>
      <c r="AW196" s="204"/>
      <c r="AX196" s="204"/>
      <c r="AY196" s="204"/>
      <c r="AZ196" s="204"/>
      <c r="BA196" s="204"/>
      <c r="BB196" s="204"/>
      <c r="BC196" s="204"/>
      <c r="BD196" s="204"/>
      <c r="BE196" s="204"/>
      <c r="BF196" s="204"/>
      <c r="BG196" s="204"/>
      <c r="BH196" s="204"/>
    </row>
    <row r="197" spans="1:60" outlineLevel="1" x14ac:dyDescent="0.2">
      <c r="A197" s="223">
        <v>52</v>
      </c>
      <c r="B197" s="224" t="s">
        <v>394</v>
      </c>
      <c r="C197" s="240" t="s">
        <v>395</v>
      </c>
      <c r="D197" s="225" t="s">
        <v>190</v>
      </c>
      <c r="E197" s="226">
        <v>2.13</v>
      </c>
      <c r="F197" s="227"/>
      <c r="G197" s="228">
        <f>ROUND(E197*F197,2)</f>
        <v>0</v>
      </c>
      <c r="H197" s="227"/>
      <c r="I197" s="228">
        <f>ROUND(E197*H197,2)</f>
        <v>0</v>
      </c>
      <c r="J197" s="227"/>
      <c r="K197" s="228">
        <f>ROUND(E197*J197,2)</f>
        <v>0</v>
      </c>
      <c r="L197" s="228">
        <v>21</v>
      </c>
      <c r="M197" s="228">
        <f>G197*(1+L197/100)</f>
        <v>0</v>
      </c>
      <c r="N197" s="228">
        <v>1.9973700000000001</v>
      </c>
      <c r="O197" s="228">
        <f>ROUND(E197*N197,2)</f>
        <v>4.25</v>
      </c>
      <c r="P197" s="228">
        <v>0</v>
      </c>
      <c r="Q197" s="228">
        <f>ROUND(E197*P197,2)</f>
        <v>0</v>
      </c>
      <c r="R197" s="228"/>
      <c r="S197" s="228" t="s">
        <v>134</v>
      </c>
      <c r="T197" s="229" t="s">
        <v>134</v>
      </c>
      <c r="U197" s="214">
        <v>2.4710000000000001</v>
      </c>
      <c r="V197" s="214">
        <f>ROUND(E197*U197,2)</f>
        <v>5.26</v>
      </c>
      <c r="W197" s="214"/>
      <c r="X197" s="204"/>
      <c r="Y197" s="204"/>
      <c r="Z197" s="204"/>
      <c r="AA197" s="204"/>
      <c r="AB197" s="204"/>
      <c r="AC197" s="204"/>
      <c r="AD197" s="204"/>
      <c r="AE197" s="204"/>
      <c r="AF197" s="204"/>
      <c r="AG197" s="204" t="s">
        <v>156</v>
      </c>
      <c r="AH197" s="204"/>
      <c r="AI197" s="204"/>
      <c r="AJ197" s="204"/>
      <c r="AK197" s="204"/>
      <c r="AL197" s="204"/>
      <c r="AM197" s="204"/>
      <c r="AN197" s="204"/>
      <c r="AO197" s="204"/>
      <c r="AP197" s="204"/>
      <c r="AQ197" s="204"/>
      <c r="AR197" s="204"/>
      <c r="AS197" s="204"/>
      <c r="AT197" s="204"/>
      <c r="AU197" s="204"/>
      <c r="AV197" s="204"/>
      <c r="AW197" s="204"/>
      <c r="AX197" s="204"/>
      <c r="AY197" s="204"/>
      <c r="AZ197" s="204"/>
      <c r="BA197" s="204"/>
      <c r="BB197" s="204"/>
      <c r="BC197" s="204"/>
      <c r="BD197" s="204"/>
      <c r="BE197" s="204"/>
      <c r="BF197" s="204"/>
      <c r="BG197" s="204"/>
      <c r="BH197" s="204"/>
    </row>
    <row r="198" spans="1:60" outlineLevel="1" x14ac:dyDescent="0.2">
      <c r="A198" s="211"/>
      <c r="B198" s="212"/>
      <c r="C198" s="252" t="s">
        <v>396</v>
      </c>
      <c r="D198" s="245"/>
      <c r="E198" s="246">
        <v>2.13</v>
      </c>
      <c r="F198" s="214"/>
      <c r="G198" s="214"/>
      <c r="H198" s="214"/>
      <c r="I198" s="214"/>
      <c r="J198" s="214"/>
      <c r="K198" s="214"/>
      <c r="L198" s="214"/>
      <c r="M198" s="214"/>
      <c r="N198" s="214"/>
      <c r="O198" s="214"/>
      <c r="P198" s="214"/>
      <c r="Q198" s="214"/>
      <c r="R198" s="214"/>
      <c r="S198" s="214"/>
      <c r="T198" s="214"/>
      <c r="U198" s="214"/>
      <c r="V198" s="214"/>
      <c r="W198" s="214"/>
      <c r="X198" s="204"/>
      <c r="Y198" s="204"/>
      <c r="Z198" s="204"/>
      <c r="AA198" s="204"/>
      <c r="AB198" s="204"/>
      <c r="AC198" s="204"/>
      <c r="AD198" s="204"/>
      <c r="AE198" s="204"/>
      <c r="AF198" s="204"/>
      <c r="AG198" s="204" t="s">
        <v>166</v>
      </c>
      <c r="AH198" s="204">
        <v>0</v>
      </c>
      <c r="AI198" s="204"/>
      <c r="AJ198" s="204"/>
      <c r="AK198" s="204"/>
      <c r="AL198" s="204"/>
      <c r="AM198" s="204"/>
      <c r="AN198" s="204"/>
      <c r="AO198" s="204"/>
      <c r="AP198" s="204"/>
      <c r="AQ198" s="204"/>
      <c r="AR198" s="204"/>
      <c r="AS198" s="204"/>
      <c r="AT198" s="204"/>
      <c r="AU198" s="204"/>
      <c r="AV198" s="204"/>
      <c r="AW198" s="204"/>
      <c r="AX198" s="204"/>
      <c r="AY198" s="204"/>
      <c r="AZ198" s="204"/>
      <c r="BA198" s="204"/>
      <c r="BB198" s="204"/>
      <c r="BC198" s="204"/>
      <c r="BD198" s="204"/>
      <c r="BE198" s="204"/>
      <c r="BF198" s="204"/>
      <c r="BG198" s="204"/>
      <c r="BH198" s="204"/>
    </row>
    <row r="199" spans="1:60" outlineLevel="1" x14ac:dyDescent="0.2">
      <c r="A199" s="223">
        <v>53</v>
      </c>
      <c r="B199" s="224" t="s">
        <v>397</v>
      </c>
      <c r="C199" s="240" t="s">
        <v>398</v>
      </c>
      <c r="D199" s="225" t="s">
        <v>154</v>
      </c>
      <c r="E199" s="226">
        <v>4.26</v>
      </c>
      <c r="F199" s="227"/>
      <c r="G199" s="228">
        <f>ROUND(E199*F199,2)</f>
        <v>0</v>
      </c>
      <c r="H199" s="227"/>
      <c r="I199" s="228">
        <f>ROUND(E199*H199,2)</f>
        <v>0</v>
      </c>
      <c r="J199" s="227"/>
      <c r="K199" s="228">
        <f>ROUND(E199*J199,2)</f>
        <v>0</v>
      </c>
      <c r="L199" s="228">
        <v>21</v>
      </c>
      <c r="M199" s="228">
        <f>G199*(1+L199/100)</f>
        <v>0</v>
      </c>
      <c r="N199" s="228">
        <v>0</v>
      </c>
      <c r="O199" s="228">
        <f>ROUND(E199*N199,2)</f>
        <v>0</v>
      </c>
      <c r="P199" s="228">
        <v>0</v>
      </c>
      <c r="Q199" s="228">
        <f>ROUND(E199*P199,2)</f>
        <v>0</v>
      </c>
      <c r="R199" s="228"/>
      <c r="S199" s="228" t="s">
        <v>134</v>
      </c>
      <c r="T199" s="229" t="s">
        <v>134</v>
      </c>
      <c r="U199" s="214">
        <v>0.46</v>
      </c>
      <c r="V199" s="214">
        <f>ROUND(E199*U199,2)</f>
        <v>1.96</v>
      </c>
      <c r="W199" s="214"/>
      <c r="X199" s="204"/>
      <c r="Y199" s="204"/>
      <c r="Z199" s="204"/>
      <c r="AA199" s="204"/>
      <c r="AB199" s="204"/>
      <c r="AC199" s="204"/>
      <c r="AD199" s="204"/>
      <c r="AE199" s="204"/>
      <c r="AF199" s="204"/>
      <c r="AG199" s="204" t="s">
        <v>156</v>
      </c>
      <c r="AH199" s="204"/>
      <c r="AI199" s="204"/>
      <c r="AJ199" s="204"/>
      <c r="AK199" s="204"/>
      <c r="AL199" s="204"/>
      <c r="AM199" s="204"/>
      <c r="AN199" s="204"/>
      <c r="AO199" s="204"/>
      <c r="AP199" s="204"/>
      <c r="AQ199" s="204"/>
      <c r="AR199" s="204"/>
      <c r="AS199" s="204"/>
      <c r="AT199" s="204"/>
      <c r="AU199" s="204"/>
      <c r="AV199" s="204"/>
      <c r="AW199" s="204"/>
      <c r="AX199" s="204"/>
      <c r="AY199" s="204"/>
      <c r="AZ199" s="204"/>
      <c r="BA199" s="204"/>
      <c r="BB199" s="204"/>
      <c r="BC199" s="204"/>
      <c r="BD199" s="204"/>
      <c r="BE199" s="204"/>
      <c r="BF199" s="204"/>
      <c r="BG199" s="204"/>
      <c r="BH199" s="204"/>
    </row>
    <row r="200" spans="1:60" outlineLevel="1" x14ac:dyDescent="0.2">
      <c r="A200" s="211"/>
      <c r="B200" s="212"/>
      <c r="C200" s="252" t="s">
        <v>399</v>
      </c>
      <c r="D200" s="245"/>
      <c r="E200" s="246">
        <v>4.26</v>
      </c>
      <c r="F200" s="214"/>
      <c r="G200" s="214"/>
      <c r="H200" s="214"/>
      <c r="I200" s="214"/>
      <c r="J200" s="214"/>
      <c r="K200" s="214"/>
      <c r="L200" s="214"/>
      <c r="M200" s="214"/>
      <c r="N200" s="214"/>
      <c r="O200" s="214"/>
      <c r="P200" s="214"/>
      <c r="Q200" s="214"/>
      <c r="R200" s="214"/>
      <c r="S200" s="214"/>
      <c r="T200" s="214"/>
      <c r="U200" s="214"/>
      <c r="V200" s="214"/>
      <c r="W200" s="214"/>
      <c r="X200" s="204"/>
      <c r="Y200" s="204"/>
      <c r="Z200" s="204"/>
      <c r="AA200" s="204"/>
      <c r="AB200" s="204"/>
      <c r="AC200" s="204"/>
      <c r="AD200" s="204"/>
      <c r="AE200" s="204"/>
      <c r="AF200" s="204"/>
      <c r="AG200" s="204" t="s">
        <v>166</v>
      </c>
      <c r="AH200" s="204">
        <v>0</v>
      </c>
      <c r="AI200" s="204"/>
      <c r="AJ200" s="204"/>
      <c r="AK200" s="204"/>
      <c r="AL200" s="204"/>
      <c r="AM200" s="204"/>
      <c r="AN200" s="204"/>
      <c r="AO200" s="204"/>
      <c r="AP200" s="204"/>
      <c r="AQ200" s="204"/>
      <c r="AR200" s="204"/>
      <c r="AS200" s="204"/>
      <c r="AT200" s="204"/>
      <c r="AU200" s="204"/>
      <c r="AV200" s="204"/>
      <c r="AW200" s="204"/>
      <c r="AX200" s="204"/>
      <c r="AY200" s="204"/>
      <c r="AZ200" s="204"/>
      <c r="BA200" s="204"/>
      <c r="BB200" s="204"/>
      <c r="BC200" s="204"/>
      <c r="BD200" s="204"/>
      <c r="BE200" s="204"/>
      <c r="BF200" s="204"/>
      <c r="BG200" s="204"/>
      <c r="BH200" s="204"/>
    </row>
    <row r="201" spans="1:60" outlineLevel="1" x14ac:dyDescent="0.2">
      <c r="A201" s="223">
        <v>54</v>
      </c>
      <c r="B201" s="224" t="s">
        <v>400</v>
      </c>
      <c r="C201" s="240" t="s">
        <v>401</v>
      </c>
      <c r="D201" s="225" t="s">
        <v>154</v>
      </c>
      <c r="E201" s="226">
        <v>0.7</v>
      </c>
      <c r="F201" s="227"/>
      <c r="G201" s="228">
        <f>ROUND(E201*F201,2)</f>
        <v>0</v>
      </c>
      <c r="H201" s="227"/>
      <c r="I201" s="228">
        <f>ROUND(E201*H201,2)</f>
        <v>0</v>
      </c>
      <c r="J201" s="227"/>
      <c r="K201" s="228">
        <f>ROUND(E201*J201,2)</f>
        <v>0</v>
      </c>
      <c r="L201" s="228">
        <v>21</v>
      </c>
      <c r="M201" s="228">
        <f>G201*(1+L201/100)</f>
        <v>0</v>
      </c>
      <c r="N201" s="228">
        <v>0.78837000000000002</v>
      </c>
      <c r="O201" s="228">
        <f>ROUND(E201*N201,2)</f>
        <v>0.55000000000000004</v>
      </c>
      <c r="P201" s="228">
        <v>0</v>
      </c>
      <c r="Q201" s="228">
        <f>ROUND(E201*P201,2)</f>
        <v>0</v>
      </c>
      <c r="R201" s="228"/>
      <c r="S201" s="228" t="s">
        <v>134</v>
      </c>
      <c r="T201" s="229" t="s">
        <v>134</v>
      </c>
      <c r="U201" s="214">
        <v>2.39</v>
      </c>
      <c r="V201" s="214">
        <f>ROUND(E201*U201,2)</f>
        <v>1.67</v>
      </c>
      <c r="W201" s="214"/>
      <c r="X201" s="204"/>
      <c r="Y201" s="204"/>
      <c r="Z201" s="204"/>
      <c r="AA201" s="204"/>
      <c r="AB201" s="204"/>
      <c r="AC201" s="204"/>
      <c r="AD201" s="204"/>
      <c r="AE201" s="204"/>
      <c r="AF201" s="204"/>
      <c r="AG201" s="204" t="s">
        <v>156</v>
      </c>
      <c r="AH201" s="204"/>
      <c r="AI201" s="204"/>
      <c r="AJ201" s="204"/>
      <c r="AK201" s="204"/>
      <c r="AL201" s="204"/>
      <c r="AM201" s="204"/>
      <c r="AN201" s="204"/>
      <c r="AO201" s="204"/>
      <c r="AP201" s="204"/>
      <c r="AQ201" s="204"/>
      <c r="AR201" s="204"/>
      <c r="AS201" s="204"/>
      <c r="AT201" s="204"/>
      <c r="AU201" s="204"/>
      <c r="AV201" s="204"/>
      <c r="AW201" s="204"/>
      <c r="AX201" s="204"/>
      <c r="AY201" s="204"/>
      <c r="AZ201" s="204"/>
      <c r="BA201" s="204"/>
      <c r="BB201" s="204"/>
      <c r="BC201" s="204"/>
      <c r="BD201" s="204"/>
      <c r="BE201" s="204"/>
      <c r="BF201" s="204"/>
      <c r="BG201" s="204"/>
      <c r="BH201" s="204"/>
    </row>
    <row r="202" spans="1:60" outlineLevel="1" x14ac:dyDescent="0.2">
      <c r="A202" s="211"/>
      <c r="B202" s="212"/>
      <c r="C202" s="252" t="s">
        <v>402</v>
      </c>
      <c r="D202" s="245"/>
      <c r="E202" s="246">
        <v>0.7</v>
      </c>
      <c r="F202" s="214"/>
      <c r="G202" s="214"/>
      <c r="H202" s="214"/>
      <c r="I202" s="214"/>
      <c r="J202" s="214"/>
      <c r="K202" s="214"/>
      <c r="L202" s="214"/>
      <c r="M202" s="214"/>
      <c r="N202" s="214"/>
      <c r="O202" s="214"/>
      <c r="P202" s="214"/>
      <c r="Q202" s="214"/>
      <c r="R202" s="214"/>
      <c r="S202" s="214"/>
      <c r="T202" s="214"/>
      <c r="U202" s="214"/>
      <c r="V202" s="214"/>
      <c r="W202" s="214"/>
      <c r="X202" s="204"/>
      <c r="Y202" s="204"/>
      <c r="Z202" s="204"/>
      <c r="AA202" s="204"/>
      <c r="AB202" s="204"/>
      <c r="AC202" s="204"/>
      <c r="AD202" s="204"/>
      <c r="AE202" s="204"/>
      <c r="AF202" s="204"/>
      <c r="AG202" s="204" t="s">
        <v>166</v>
      </c>
      <c r="AH202" s="204">
        <v>0</v>
      </c>
      <c r="AI202" s="204"/>
      <c r="AJ202" s="204"/>
      <c r="AK202" s="204"/>
      <c r="AL202" s="204"/>
      <c r="AM202" s="204"/>
      <c r="AN202" s="204"/>
      <c r="AO202" s="204"/>
      <c r="AP202" s="204"/>
      <c r="AQ202" s="204"/>
      <c r="AR202" s="204"/>
      <c r="AS202" s="204"/>
      <c r="AT202" s="204"/>
      <c r="AU202" s="204"/>
      <c r="AV202" s="204"/>
      <c r="AW202" s="204"/>
      <c r="AX202" s="204"/>
      <c r="AY202" s="204"/>
      <c r="AZ202" s="204"/>
      <c r="BA202" s="204"/>
      <c r="BB202" s="204"/>
      <c r="BC202" s="204"/>
      <c r="BD202" s="204"/>
      <c r="BE202" s="204"/>
      <c r="BF202" s="204"/>
      <c r="BG202" s="204"/>
      <c r="BH202" s="204"/>
    </row>
    <row r="203" spans="1:60" ht="22.5" outlineLevel="1" x14ac:dyDescent="0.2">
      <c r="A203" s="223">
        <v>55</v>
      </c>
      <c r="B203" s="224" t="s">
        <v>403</v>
      </c>
      <c r="C203" s="240" t="s">
        <v>404</v>
      </c>
      <c r="D203" s="225" t="s">
        <v>381</v>
      </c>
      <c r="E203" s="226">
        <v>3.03</v>
      </c>
      <c r="F203" s="227"/>
      <c r="G203" s="228">
        <f>ROUND(E203*F203,2)</f>
        <v>0</v>
      </c>
      <c r="H203" s="227"/>
      <c r="I203" s="228">
        <f>ROUND(E203*H203,2)</f>
        <v>0</v>
      </c>
      <c r="J203" s="227"/>
      <c r="K203" s="228">
        <f>ROUND(E203*J203,2)</f>
        <v>0</v>
      </c>
      <c r="L203" s="228">
        <v>21</v>
      </c>
      <c r="M203" s="228">
        <f>G203*(1+L203/100)</f>
        <v>0</v>
      </c>
      <c r="N203" s="228">
        <v>2.75E-2</v>
      </c>
      <c r="O203" s="228">
        <f>ROUND(E203*N203,2)</f>
        <v>0.08</v>
      </c>
      <c r="P203" s="228">
        <v>0</v>
      </c>
      <c r="Q203" s="228">
        <f>ROUND(E203*P203,2)</f>
        <v>0</v>
      </c>
      <c r="R203" s="228"/>
      <c r="S203" s="228" t="s">
        <v>127</v>
      </c>
      <c r="T203" s="229" t="s">
        <v>405</v>
      </c>
      <c r="U203" s="214">
        <v>0</v>
      </c>
      <c r="V203" s="214">
        <f>ROUND(E203*U203,2)</f>
        <v>0</v>
      </c>
      <c r="W203" s="214"/>
      <c r="X203" s="204"/>
      <c r="Y203" s="204"/>
      <c r="Z203" s="204"/>
      <c r="AA203" s="204"/>
      <c r="AB203" s="204"/>
      <c r="AC203" s="204"/>
      <c r="AD203" s="204"/>
      <c r="AE203" s="204"/>
      <c r="AF203" s="204"/>
      <c r="AG203" s="204" t="s">
        <v>360</v>
      </c>
      <c r="AH203" s="204"/>
      <c r="AI203" s="204"/>
      <c r="AJ203" s="204"/>
      <c r="AK203" s="204"/>
      <c r="AL203" s="204"/>
      <c r="AM203" s="204"/>
      <c r="AN203" s="204"/>
      <c r="AO203" s="204"/>
      <c r="AP203" s="204"/>
      <c r="AQ203" s="204"/>
      <c r="AR203" s="204"/>
      <c r="AS203" s="204"/>
      <c r="AT203" s="204"/>
      <c r="AU203" s="204"/>
      <c r="AV203" s="204"/>
      <c r="AW203" s="204"/>
      <c r="AX203" s="204"/>
      <c r="AY203" s="204"/>
      <c r="AZ203" s="204"/>
      <c r="BA203" s="204"/>
      <c r="BB203" s="204"/>
      <c r="BC203" s="204"/>
      <c r="BD203" s="204"/>
      <c r="BE203" s="204"/>
      <c r="BF203" s="204"/>
      <c r="BG203" s="204"/>
      <c r="BH203" s="204"/>
    </row>
    <row r="204" spans="1:60" outlineLevel="1" x14ac:dyDescent="0.2">
      <c r="A204" s="211"/>
      <c r="B204" s="212"/>
      <c r="C204" s="252" t="s">
        <v>406</v>
      </c>
      <c r="D204" s="245"/>
      <c r="E204" s="246">
        <v>3.03</v>
      </c>
      <c r="F204" s="214"/>
      <c r="G204" s="214"/>
      <c r="H204" s="214"/>
      <c r="I204" s="214"/>
      <c r="J204" s="214"/>
      <c r="K204" s="214"/>
      <c r="L204" s="214"/>
      <c r="M204" s="214"/>
      <c r="N204" s="214"/>
      <c r="O204" s="214"/>
      <c r="P204" s="214"/>
      <c r="Q204" s="214"/>
      <c r="R204" s="214"/>
      <c r="S204" s="214"/>
      <c r="T204" s="214"/>
      <c r="U204" s="214"/>
      <c r="V204" s="214"/>
      <c r="W204" s="214"/>
      <c r="X204" s="204"/>
      <c r="Y204" s="204"/>
      <c r="Z204" s="204"/>
      <c r="AA204" s="204"/>
      <c r="AB204" s="204"/>
      <c r="AC204" s="204"/>
      <c r="AD204" s="204"/>
      <c r="AE204" s="204"/>
      <c r="AF204" s="204"/>
      <c r="AG204" s="204" t="s">
        <v>166</v>
      </c>
      <c r="AH204" s="204">
        <v>0</v>
      </c>
      <c r="AI204" s="204"/>
      <c r="AJ204" s="204"/>
      <c r="AK204" s="204"/>
      <c r="AL204" s="204"/>
      <c r="AM204" s="204"/>
      <c r="AN204" s="204"/>
      <c r="AO204" s="204"/>
      <c r="AP204" s="204"/>
      <c r="AQ204" s="204"/>
      <c r="AR204" s="204"/>
      <c r="AS204" s="204"/>
      <c r="AT204" s="204"/>
      <c r="AU204" s="204"/>
      <c r="AV204" s="204"/>
      <c r="AW204" s="204"/>
      <c r="AX204" s="204"/>
      <c r="AY204" s="204"/>
      <c r="AZ204" s="204"/>
      <c r="BA204" s="204"/>
      <c r="BB204" s="204"/>
      <c r="BC204" s="204"/>
      <c r="BD204" s="204"/>
      <c r="BE204" s="204"/>
      <c r="BF204" s="204"/>
      <c r="BG204" s="204"/>
      <c r="BH204" s="204"/>
    </row>
    <row r="205" spans="1:60" x14ac:dyDescent="0.2">
      <c r="A205" s="217" t="s">
        <v>122</v>
      </c>
      <c r="B205" s="218" t="s">
        <v>73</v>
      </c>
      <c r="C205" s="238" t="s">
        <v>74</v>
      </c>
      <c r="D205" s="219"/>
      <c r="E205" s="220"/>
      <c r="F205" s="221"/>
      <c r="G205" s="221">
        <f>SUMIF(AG206:AG218,"&lt;&gt;NOR",G206:G218)</f>
        <v>0</v>
      </c>
      <c r="H205" s="221"/>
      <c r="I205" s="221">
        <f>SUM(I206:I218)</f>
        <v>0</v>
      </c>
      <c r="J205" s="221"/>
      <c r="K205" s="221">
        <f>SUM(K206:K218)</f>
        <v>0</v>
      </c>
      <c r="L205" s="221"/>
      <c r="M205" s="221">
        <f>SUM(M206:M218)</f>
        <v>0</v>
      </c>
      <c r="N205" s="221"/>
      <c r="O205" s="221">
        <f>SUM(O206:O218)</f>
        <v>143.47</v>
      </c>
      <c r="P205" s="221"/>
      <c r="Q205" s="221">
        <f>SUM(Q206:Q218)</f>
        <v>0</v>
      </c>
      <c r="R205" s="221"/>
      <c r="S205" s="221"/>
      <c r="T205" s="222"/>
      <c r="U205" s="216"/>
      <c r="V205" s="216">
        <f>SUM(V206:V218)</f>
        <v>59.39</v>
      </c>
      <c r="W205" s="216"/>
      <c r="AG205" t="s">
        <v>123</v>
      </c>
    </row>
    <row r="206" spans="1:60" outlineLevel="1" x14ac:dyDescent="0.2">
      <c r="A206" s="223">
        <v>56</v>
      </c>
      <c r="B206" s="224" t="s">
        <v>407</v>
      </c>
      <c r="C206" s="240" t="s">
        <v>408</v>
      </c>
      <c r="D206" s="225" t="s">
        <v>190</v>
      </c>
      <c r="E206" s="226">
        <v>20.7</v>
      </c>
      <c r="F206" s="227"/>
      <c r="G206" s="228">
        <f>ROUND(E206*F206,2)</f>
        <v>0</v>
      </c>
      <c r="H206" s="227"/>
      <c r="I206" s="228">
        <f>ROUND(E206*H206,2)</f>
        <v>0</v>
      </c>
      <c r="J206" s="227"/>
      <c r="K206" s="228">
        <f>ROUND(E206*J206,2)</f>
        <v>0</v>
      </c>
      <c r="L206" s="228">
        <v>21</v>
      </c>
      <c r="M206" s="228">
        <f>G206*(1+L206/100)</f>
        <v>0</v>
      </c>
      <c r="N206" s="228">
        <v>1.6867000000000001</v>
      </c>
      <c r="O206" s="228">
        <f>ROUND(E206*N206,2)</f>
        <v>34.909999999999997</v>
      </c>
      <c r="P206" s="228">
        <v>0</v>
      </c>
      <c r="Q206" s="228">
        <f>ROUND(E206*P206,2)</f>
        <v>0</v>
      </c>
      <c r="R206" s="228" t="s">
        <v>155</v>
      </c>
      <c r="S206" s="228" t="s">
        <v>134</v>
      </c>
      <c r="T206" s="229" t="s">
        <v>134</v>
      </c>
      <c r="U206" s="214">
        <v>0.16200000000000001</v>
      </c>
      <c r="V206" s="214">
        <f>ROUND(E206*U206,2)</f>
        <v>3.35</v>
      </c>
      <c r="W206" s="214"/>
      <c r="X206" s="204"/>
      <c r="Y206" s="204"/>
      <c r="Z206" s="204"/>
      <c r="AA206" s="204"/>
      <c r="AB206" s="204"/>
      <c r="AC206" s="204"/>
      <c r="AD206" s="204"/>
      <c r="AE206" s="204"/>
      <c r="AF206" s="204"/>
      <c r="AG206" s="204" t="s">
        <v>174</v>
      </c>
      <c r="AH206" s="204"/>
      <c r="AI206" s="204"/>
      <c r="AJ206" s="204"/>
      <c r="AK206" s="204"/>
      <c r="AL206" s="204"/>
      <c r="AM206" s="204"/>
      <c r="AN206" s="204"/>
      <c r="AO206" s="204"/>
      <c r="AP206" s="204"/>
      <c r="AQ206" s="204"/>
      <c r="AR206" s="204"/>
      <c r="AS206" s="204"/>
      <c r="AT206" s="204"/>
      <c r="AU206" s="204"/>
      <c r="AV206" s="204"/>
      <c r="AW206" s="204"/>
      <c r="AX206" s="204"/>
      <c r="AY206" s="204"/>
      <c r="AZ206" s="204"/>
      <c r="BA206" s="204"/>
      <c r="BB206" s="204"/>
      <c r="BC206" s="204"/>
      <c r="BD206" s="204"/>
      <c r="BE206" s="204"/>
      <c r="BF206" s="204"/>
      <c r="BG206" s="204"/>
      <c r="BH206" s="204"/>
    </row>
    <row r="207" spans="1:60" outlineLevel="1" x14ac:dyDescent="0.2">
      <c r="A207" s="211"/>
      <c r="B207" s="212"/>
      <c r="C207" s="251" t="s">
        <v>409</v>
      </c>
      <c r="D207" s="248"/>
      <c r="E207" s="248"/>
      <c r="F207" s="248"/>
      <c r="G207" s="248"/>
      <c r="H207" s="214"/>
      <c r="I207" s="214"/>
      <c r="J207" s="214"/>
      <c r="K207" s="214"/>
      <c r="L207" s="214"/>
      <c r="M207" s="214"/>
      <c r="N207" s="214"/>
      <c r="O207" s="214"/>
      <c r="P207" s="214"/>
      <c r="Q207" s="214"/>
      <c r="R207" s="214"/>
      <c r="S207" s="214"/>
      <c r="T207" s="214"/>
      <c r="U207" s="214"/>
      <c r="V207" s="214"/>
      <c r="W207" s="214"/>
      <c r="X207" s="204"/>
      <c r="Y207" s="204"/>
      <c r="Z207" s="204"/>
      <c r="AA207" s="204"/>
      <c r="AB207" s="204"/>
      <c r="AC207" s="204"/>
      <c r="AD207" s="204"/>
      <c r="AE207" s="204"/>
      <c r="AF207" s="204"/>
      <c r="AG207" s="204" t="s">
        <v>164</v>
      </c>
      <c r="AH207" s="204"/>
      <c r="AI207" s="204"/>
      <c r="AJ207" s="204"/>
      <c r="AK207" s="204"/>
      <c r="AL207" s="204"/>
      <c r="AM207" s="204"/>
      <c r="AN207" s="204"/>
      <c r="AO207" s="204"/>
      <c r="AP207" s="204"/>
      <c r="AQ207" s="204"/>
      <c r="AR207" s="204"/>
      <c r="AS207" s="204"/>
      <c r="AT207" s="204"/>
      <c r="AU207" s="204"/>
      <c r="AV207" s="204"/>
      <c r="AW207" s="204"/>
      <c r="AX207" s="204"/>
      <c r="AY207" s="204"/>
      <c r="AZ207" s="204"/>
      <c r="BA207" s="204"/>
      <c r="BB207" s="204"/>
      <c r="BC207" s="204"/>
      <c r="BD207" s="204"/>
      <c r="BE207" s="204"/>
      <c r="BF207" s="204"/>
      <c r="BG207" s="204"/>
      <c r="BH207" s="204"/>
    </row>
    <row r="208" spans="1:60" outlineLevel="1" x14ac:dyDescent="0.2">
      <c r="A208" s="211"/>
      <c r="B208" s="212"/>
      <c r="C208" s="252" t="s">
        <v>410</v>
      </c>
      <c r="D208" s="245"/>
      <c r="E208" s="246">
        <v>20.7</v>
      </c>
      <c r="F208" s="214"/>
      <c r="G208" s="214"/>
      <c r="H208" s="214"/>
      <c r="I208" s="214"/>
      <c r="J208" s="214"/>
      <c r="K208" s="214"/>
      <c r="L208" s="214"/>
      <c r="M208" s="214"/>
      <c r="N208" s="214"/>
      <c r="O208" s="214"/>
      <c r="P208" s="214"/>
      <c r="Q208" s="214"/>
      <c r="R208" s="214"/>
      <c r="S208" s="214"/>
      <c r="T208" s="214"/>
      <c r="U208" s="214"/>
      <c r="V208" s="214"/>
      <c r="W208" s="214"/>
      <c r="X208" s="204"/>
      <c r="Y208" s="204"/>
      <c r="Z208" s="204"/>
      <c r="AA208" s="204"/>
      <c r="AB208" s="204"/>
      <c r="AC208" s="204"/>
      <c r="AD208" s="204"/>
      <c r="AE208" s="204"/>
      <c r="AF208" s="204"/>
      <c r="AG208" s="204" t="s">
        <v>166</v>
      </c>
      <c r="AH208" s="204">
        <v>0</v>
      </c>
      <c r="AI208" s="204"/>
      <c r="AJ208" s="204"/>
      <c r="AK208" s="204"/>
      <c r="AL208" s="204"/>
      <c r="AM208" s="204"/>
      <c r="AN208" s="204"/>
      <c r="AO208" s="204"/>
      <c r="AP208" s="204"/>
      <c r="AQ208" s="204"/>
      <c r="AR208" s="204"/>
      <c r="AS208" s="204"/>
      <c r="AT208" s="204"/>
      <c r="AU208" s="204"/>
      <c r="AV208" s="204"/>
      <c r="AW208" s="204"/>
      <c r="AX208" s="204"/>
      <c r="AY208" s="204"/>
      <c r="AZ208" s="204"/>
      <c r="BA208" s="204"/>
      <c r="BB208" s="204"/>
      <c r="BC208" s="204"/>
      <c r="BD208" s="204"/>
      <c r="BE208" s="204"/>
      <c r="BF208" s="204"/>
      <c r="BG208" s="204"/>
      <c r="BH208" s="204"/>
    </row>
    <row r="209" spans="1:60" outlineLevel="1" x14ac:dyDescent="0.2">
      <c r="A209" s="223">
        <v>57</v>
      </c>
      <c r="B209" s="224" t="s">
        <v>411</v>
      </c>
      <c r="C209" s="240" t="s">
        <v>412</v>
      </c>
      <c r="D209" s="225" t="s">
        <v>356</v>
      </c>
      <c r="E209" s="226">
        <v>46.92</v>
      </c>
      <c r="F209" s="227"/>
      <c r="G209" s="228">
        <f>ROUND(E209*F209,2)</f>
        <v>0</v>
      </c>
      <c r="H209" s="227"/>
      <c r="I209" s="228">
        <f>ROUND(E209*H209,2)</f>
        <v>0</v>
      </c>
      <c r="J209" s="227"/>
      <c r="K209" s="228">
        <f>ROUND(E209*J209,2)</f>
        <v>0</v>
      </c>
      <c r="L209" s="228">
        <v>21</v>
      </c>
      <c r="M209" s="228">
        <f>G209*(1+L209/100)</f>
        <v>0</v>
      </c>
      <c r="N209" s="228">
        <v>1.1000000000000001</v>
      </c>
      <c r="O209" s="228">
        <f>ROUND(E209*N209,2)</f>
        <v>51.61</v>
      </c>
      <c r="P209" s="228">
        <v>0</v>
      </c>
      <c r="Q209" s="228">
        <f>ROUND(E209*P209,2)</f>
        <v>0</v>
      </c>
      <c r="R209" s="228" t="s">
        <v>155</v>
      </c>
      <c r="S209" s="228" t="s">
        <v>134</v>
      </c>
      <c r="T209" s="229" t="s">
        <v>134</v>
      </c>
      <c r="U209" s="214">
        <v>0.16300000000000001</v>
      </c>
      <c r="V209" s="214">
        <f>ROUND(E209*U209,2)</f>
        <v>7.65</v>
      </c>
      <c r="W209" s="21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 t="s">
        <v>174</v>
      </c>
      <c r="AH209" s="204"/>
      <c r="AI209" s="204"/>
      <c r="AJ209" s="204"/>
      <c r="AK209" s="204"/>
      <c r="AL209" s="204"/>
      <c r="AM209" s="204"/>
      <c r="AN209" s="204"/>
      <c r="AO209" s="204"/>
      <c r="AP209" s="204"/>
      <c r="AQ209" s="204"/>
      <c r="AR209" s="204"/>
      <c r="AS209" s="204"/>
      <c r="AT209" s="204"/>
      <c r="AU209" s="204"/>
      <c r="AV209" s="204"/>
      <c r="AW209" s="204"/>
      <c r="AX209" s="204"/>
      <c r="AY209" s="204"/>
      <c r="AZ209" s="204"/>
      <c r="BA209" s="204"/>
      <c r="BB209" s="204"/>
      <c r="BC209" s="204"/>
      <c r="BD209" s="204"/>
      <c r="BE209" s="204"/>
      <c r="BF209" s="204"/>
      <c r="BG209" s="204"/>
      <c r="BH209" s="204"/>
    </row>
    <row r="210" spans="1:60" outlineLevel="1" x14ac:dyDescent="0.2">
      <c r="A210" s="211"/>
      <c r="B210" s="212"/>
      <c r="C210" s="251" t="s">
        <v>409</v>
      </c>
      <c r="D210" s="248"/>
      <c r="E210" s="248"/>
      <c r="F210" s="248"/>
      <c r="G210" s="248"/>
      <c r="H210" s="214"/>
      <c r="I210" s="214"/>
      <c r="J210" s="214"/>
      <c r="K210" s="214"/>
      <c r="L210" s="214"/>
      <c r="M210" s="214"/>
      <c r="N210" s="214"/>
      <c r="O210" s="214"/>
      <c r="P210" s="214"/>
      <c r="Q210" s="214"/>
      <c r="R210" s="214"/>
      <c r="S210" s="214"/>
      <c r="T210" s="214"/>
      <c r="U210" s="214"/>
      <c r="V210" s="214"/>
      <c r="W210" s="214"/>
      <c r="X210" s="204"/>
      <c r="Y210" s="204"/>
      <c r="Z210" s="204"/>
      <c r="AA210" s="204"/>
      <c r="AB210" s="204"/>
      <c r="AC210" s="204"/>
      <c r="AD210" s="204"/>
      <c r="AE210" s="204"/>
      <c r="AF210" s="204"/>
      <c r="AG210" s="204" t="s">
        <v>164</v>
      </c>
      <c r="AH210" s="204"/>
      <c r="AI210" s="204"/>
      <c r="AJ210" s="204"/>
      <c r="AK210" s="204"/>
      <c r="AL210" s="204"/>
      <c r="AM210" s="204"/>
      <c r="AN210" s="204"/>
      <c r="AO210" s="204"/>
      <c r="AP210" s="204"/>
      <c r="AQ210" s="204"/>
      <c r="AR210" s="204"/>
      <c r="AS210" s="204"/>
      <c r="AT210" s="204"/>
      <c r="AU210" s="204"/>
      <c r="AV210" s="204"/>
      <c r="AW210" s="204"/>
      <c r="AX210" s="204"/>
      <c r="AY210" s="204"/>
      <c r="AZ210" s="204"/>
      <c r="BA210" s="204"/>
      <c r="BB210" s="204"/>
      <c r="BC210" s="204"/>
      <c r="BD210" s="204"/>
      <c r="BE210" s="204"/>
      <c r="BF210" s="204"/>
      <c r="BG210" s="204"/>
      <c r="BH210" s="204"/>
    </row>
    <row r="211" spans="1:60" outlineLevel="1" x14ac:dyDescent="0.2">
      <c r="A211" s="211"/>
      <c r="B211" s="212"/>
      <c r="C211" s="252" t="s">
        <v>413</v>
      </c>
      <c r="D211" s="245"/>
      <c r="E211" s="246">
        <v>46.92</v>
      </c>
      <c r="F211" s="214"/>
      <c r="G211" s="214"/>
      <c r="H211" s="214"/>
      <c r="I211" s="214"/>
      <c r="J211" s="214"/>
      <c r="K211" s="214"/>
      <c r="L211" s="214"/>
      <c r="M211" s="214"/>
      <c r="N211" s="214"/>
      <c r="O211" s="214"/>
      <c r="P211" s="214"/>
      <c r="Q211" s="214"/>
      <c r="R211" s="214"/>
      <c r="S211" s="214"/>
      <c r="T211" s="214"/>
      <c r="U211" s="214"/>
      <c r="V211" s="214"/>
      <c r="W211" s="214"/>
      <c r="X211" s="204"/>
      <c r="Y211" s="204"/>
      <c r="Z211" s="204"/>
      <c r="AA211" s="204"/>
      <c r="AB211" s="204"/>
      <c r="AC211" s="204"/>
      <c r="AD211" s="204"/>
      <c r="AE211" s="204"/>
      <c r="AF211" s="204"/>
      <c r="AG211" s="204" t="s">
        <v>166</v>
      </c>
      <c r="AH211" s="204">
        <v>0</v>
      </c>
      <c r="AI211" s="204"/>
      <c r="AJ211" s="204"/>
      <c r="AK211" s="204"/>
      <c r="AL211" s="204"/>
      <c r="AM211" s="204"/>
      <c r="AN211" s="204"/>
      <c r="AO211" s="204"/>
      <c r="AP211" s="204"/>
      <c r="AQ211" s="204"/>
      <c r="AR211" s="204"/>
      <c r="AS211" s="204"/>
      <c r="AT211" s="204"/>
      <c r="AU211" s="204"/>
      <c r="AV211" s="204"/>
      <c r="AW211" s="204"/>
      <c r="AX211" s="204"/>
      <c r="AY211" s="204"/>
      <c r="AZ211" s="204"/>
      <c r="BA211" s="204"/>
      <c r="BB211" s="204"/>
      <c r="BC211" s="204"/>
      <c r="BD211" s="204"/>
      <c r="BE211" s="204"/>
      <c r="BF211" s="204"/>
      <c r="BG211" s="204"/>
      <c r="BH211" s="204"/>
    </row>
    <row r="212" spans="1:60" outlineLevel="1" x14ac:dyDescent="0.2">
      <c r="A212" s="223">
        <v>58</v>
      </c>
      <c r="B212" s="224" t="s">
        <v>414</v>
      </c>
      <c r="C212" s="240" t="s">
        <v>415</v>
      </c>
      <c r="D212" s="225" t="s">
        <v>356</v>
      </c>
      <c r="E212" s="226">
        <v>26.716799999999999</v>
      </c>
      <c r="F212" s="227"/>
      <c r="G212" s="228">
        <f>ROUND(E212*F212,2)</f>
        <v>0</v>
      </c>
      <c r="H212" s="227"/>
      <c r="I212" s="228">
        <f>ROUND(E212*H212,2)</f>
        <v>0</v>
      </c>
      <c r="J212" s="227"/>
      <c r="K212" s="228">
        <f>ROUND(E212*J212,2)</f>
        <v>0</v>
      </c>
      <c r="L212" s="228">
        <v>21</v>
      </c>
      <c r="M212" s="228">
        <f>G212*(1+L212/100)</f>
        <v>0</v>
      </c>
      <c r="N212" s="228">
        <v>1</v>
      </c>
      <c r="O212" s="228">
        <f>ROUND(E212*N212,2)</f>
        <v>26.72</v>
      </c>
      <c r="P212" s="228">
        <v>0</v>
      </c>
      <c r="Q212" s="228">
        <f>ROUND(E212*P212,2)</f>
        <v>0</v>
      </c>
      <c r="R212" s="228" t="s">
        <v>155</v>
      </c>
      <c r="S212" s="228" t="s">
        <v>134</v>
      </c>
      <c r="T212" s="229" t="s">
        <v>134</v>
      </c>
      <c r="U212" s="214">
        <v>0.40600000000000003</v>
      </c>
      <c r="V212" s="214">
        <f>ROUND(E212*U212,2)</f>
        <v>10.85</v>
      </c>
      <c r="W212" s="214"/>
      <c r="X212" s="204"/>
      <c r="Y212" s="204"/>
      <c r="Z212" s="204"/>
      <c r="AA212" s="204"/>
      <c r="AB212" s="204"/>
      <c r="AC212" s="204"/>
      <c r="AD212" s="204"/>
      <c r="AE212" s="204"/>
      <c r="AF212" s="204"/>
      <c r="AG212" s="204" t="s">
        <v>156</v>
      </c>
      <c r="AH212" s="204"/>
      <c r="AI212" s="204"/>
      <c r="AJ212" s="204"/>
      <c r="AK212" s="204"/>
      <c r="AL212" s="204"/>
      <c r="AM212" s="204"/>
      <c r="AN212" s="204"/>
      <c r="AO212" s="204"/>
      <c r="AP212" s="204"/>
      <c r="AQ212" s="204"/>
      <c r="AR212" s="204"/>
      <c r="AS212" s="204"/>
      <c r="AT212" s="204"/>
      <c r="AU212" s="204"/>
      <c r="AV212" s="204"/>
      <c r="AW212" s="204"/>
      <c r="AX212" s="204"/>
      <c r="AY212" s="204"/>
      <c r="AZ212" s="204"/>
      <c r="BA212" s="204"/>
      <c r="BB212" s="204"/>
      <c r="BC212" s="204"/>
      <c r="BD212" s="204"/>
      <c r="BE212" s="204"/>
      <c r="BF212" s="204"/>
      <c r="BG212" s="204"/>
      <c r="BH212" s="204"/>
    </row>
    <row r="213" spans="1:60" outlineLevel="1" x14ac:dyDescent="0.2">
      <c r="A213" s="211"/>
      <c r="B213" s="212"/>
      <c r="C213" s="251" t="s">
        <v>409</v>
      </c>
      <c r="D213" s="248"/>
      <c r="E213" s="248"/>
      <c r="F213" s="248"/>
      <c r="G213" s="248"/>
      <c r="H213" s="214"/>
      <c r="I213" s="214"/>
      <c r="J213" s="214"/>
      <c r="K213" s="214"/>
      <c r="L213" s="214"/>
      <c r="M213" s="214"/>
      <c r="N213" s="214"/>
      <c r="O213" s="214"/>
      <c r="P213" s="214"/>
      <c r="Q213" s="214"/>
      <c r="R213" s="214"/>
      <c r="S213" s="214"/>
      <c r="T213" s="214"/>
      <c r="U213" s="214"/>
      <c r="V213" s="214"/>
      <c r="W213" s="214"/>
      <c r="X213" s="204"/>
      <c r="Y213" s="204"/>
      <c r="Z213" s="204"/>
      <c r="AA213" s="204"/>
      <c r="AB213" s="204"/>
      <c r="AC213" s="204"/>
      <c r="AD213" s="204"/>
      <c r="AE213" s="204"/>
      <c r="AF213" s="204"/>
      <c r="AG213" s="204" t="s">
        <v>164</v>
      </c>
      <c r="AH213" s="204"/>
      <c r="AI213" s="204"/>
      <c r="AJ213" s="204"/>
      <c r="AK213" s="204"/>
      <c r="AL213" s="204"/>
      <c r="AM213" s="204"/>
      <c r="AN213" s="204"/>
      <c r="AO213" s="204"/>
      <c r="AP213" s="204"/>
      <c r="AQ213" s="204"/>
      <c r="AR213" s="204"/>
      <c r="AS213" s="204"/>
      <c r="AT213" s="204"/>
      <c r="AU213" s="204"/>
      <c r="AV213" s="204"/>
      <c r="AW213" s="204"/>
      <c r="AX213" s="204"/>
      <c r="AY213" s="204"/>
      <c r="AZ213" s="204"/>
      <c r="BA213" s="204"/>
      <c r="BB213" s="204"/>
      <c r="BC213" s="204"/>
      <c r="BD213" s="204"/>
      <c r="BE213" s="204"/>
      <c r="BF213" s="204"/>
      <c r="BG213" s="204"/>
      <c r="BH213" s="204"/>
    </row>
    <row r="214" spans="1:60" outlineLevel="1" x14ac:dyDescent="0.2">
      <c r="A214" s="211"/>
      <c r="B214" s="212"/>
      <c r="C214" s="252" t="s">
        <v>416</v>
      </c>
      <c r="D214" s="245"/>
      <c r="E214" s="246">
        <v>26.716799999999999</v>
      </c>
      <c r="F214" s="214"/>
      <c r="G214" s="214"/>
      <c r="H214" s="214"/>
      <c r="I214" s="214"/>
      <c r="J214" s="214"/>
      <c r="K214" s="214"/>
      <c r="L214" s="214"/>
      <c r="M214" s="214"/>
      <c r="N214" s="214"/>
      <c r="O214" s="214"/>
      <c r="P214" s="214"/>
      <c r="Q214" s="214"/>
      <c r="R214" s="214"/>
      <c r="S214" s="214"/>
      <c r="T214" s="214"/>
      <c r="U214" s="214"/>
      <c r="V214" s="214"/>
      <c r="W214" s="214"/>
      <c r="X214" s="204"/>
      <c r="Y214" s="204"/>
      <c r="Z214" s="204"/>
      <c r="AA214" s="204"/>
      <c r="AB214" s="204"/>
      <c r="AC214" s="204"/>
      <c r="AD214" s="204"/>
      <c r="AE214" s="204"/>
      <c r="AF214" s="204"/>
      <c r="AG214" s="204" t="s">
        <v>166</v>
      </c>
      <c r="AH214" s="204">
        <v>0</v>
      </c>
      <c r="AI214" s="204"/>
      <c r="AJ214" s="204"/>
      <c r="AK214" s="204"/>
      <c r="AL214" s="204"/>
      <c r="AM214" s="204"/>
      <c r="AN214" s="204"/>
      <c r="AO214" s="204"/>
      <c r="AP214" s="204"/>
      <c r="AQ214" s="204"/>
      <c r="AR214" s="204"/>
      <c r="AS214" s="204"/>
      <c r="AT214" s="204"/>
      <c r="AU214" s="204"/>
      <c r="AV214" s="204"/>
      <c r="AW214" s="204"/>
      <c r="AX214" s="204"/>
      <c r="AY214" s="204"/>
      <c r="AZ214" s="204"/>
      <c r="BA214" s="204"/>
      <c r="BB214" s="204"/>
      <c r="BC214" s="204"/>
      <c r="BD214" s="204"/>
      <c r="BE214" s="204"/>
      <c r="BF214" s="204"/>
      <c r="BG214" s="204"/>
      <c r="BH214" s="204"/>
    </row>
    <row r="215" spans="1:60" ht="22.5" outlineLevel="1" x14ac:dyDescent="0.2">
      <c r="A215" s="223">
        <v>59</v>
      </c>
      <c r="B215" s="224" t="s">
        <v>417</v>
      </c>
      <c r="C215" s="240" t="s">
        <v>418</v>
      </c>
      <c r="D215" s="225" t="s">
        <v>154</v>
      </c>
      <c r="E215" s="226">
        <v>195</v>
      </c>
      <c r="F215" s="227"/>
      <c r="G215" s="228">
        <f>ROUND(E215*F215,2)</f>
        <v>0</v>
      </c>
      <c r="H215" s="227"/>
      <c r="I215" s="228">
        <f>ROUND(E215*H215,2)</f>
        <v>0</v>
      </c>
      <c r="J215" s="227"/>
      <c r="K215" s="228">
        <f>ROUND(E215*J215,2)</f>
        <v>0</v>
      </c>
      <c r="L215" s="228">
        <v>21</v>
      </c>
      <c r="M215" s="228">
        <f>G215*(1+L215/100)</f>
        <v>0</v>
      </c>
      <c r="N215" s="228">
        <v>0.15382000000000001</v>
      </c>
      <c r="O215" s="228">
        <f>ROUND(E215*N215,2)</f>
        <v>29.99</v>
      </c>
      <c r="P215" s="228">
        <v>0</v>
      </c>
      <c r="Q215" s="228">
        <f>ROUND(E215*P215,2)</f>
        <v>0</v>
      </c>
      <c r="R215" s="228" t="s">
        <v>155</v>
      </c>
      <c r="S215" s="228" t="s">
        <v>134</v>
      </c>
      <c r="T215" s="229" t="s">
        <v>134</v>
      </c>
      <c r="U215" s="214">
        <v>0.123</v>
      </c>
      <c r="V215" s="214">
        <f>ROUND(E215*U215,2)</f>
        <v>23.99</v>
      </c>
      <c r="W215" s="214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 t="s">
        <v>156</v>
      </c>
      <c r="AH215" s="204"/>
      <c r="AI215" s="204"/>
      <c r="AJ215" s="204"/>
      <c r="AK215" s="204"/>
      <c r="AL215" s="204"/>
      <c r="AM215" s="204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</row>
    <row r="216" spans="1:60" outlineLevel="1" x14ac:dyDescent="0.2">
      <c r="A216" s="211"/>
      <c r="B216" s="212"/>
      <c r="C216" s="252" t="s">
        <v>419</v>
      </c>
      <c r="D216" s="245"/>
      <c r="E216" s="246">
        <v>195</v>
      </c>
      <c r="F216" s="214"/>
      <c r="G216" s="214"/>
      <c r="H216" s="214"/>
      <c r="I216" s="214"/>
      <c r="J216" s="214"/>
      <c r="K216" s="214"/>
      <c r="L216" s="214"/>
      <c r="M216" s="214"/>
      <c r="N216" s="214"/>
      <c r="O216" s="214"/>
      <c r="P216" s="214"/>
      <c r="Q216" s="214"/>
      <c r="R216" s="214"/>
      <c r="S216" s="214"/>
      <c r="T216" s="214"/>
      <c r="U216" s="214"/>
      <c r="V216" s="214"/>
      <c r="W216" s="214"/>
      <c r="X216" s="204"/>
      <c r="Y216" s="204"/>
      <c r="Z216" s="204"/>
      <c r="AA216" s="204"/>
      <c r="AB216" s="204"/>
      <c r="AC216" s="204"/>
      <c r="AD216" s="204"/>
      <c r="AE216" s="204"/>
      <c r="AF216" s="204"/>
      <c r="AG216" s="204" t="s">
        <v>166</v>
      </c>
      <c r="AH216" s="204">
        <v>0</v>
      </c>
      <c r="AI216" s="204"/>
      <c r="AJ216" s="204"/>
      <c r="AK216" s="204"/>
      <c r="AL216" s="204"/>
      <c r="AM216" s="204"/>
      <c r="AN216" s="204"/>
      <c r="AO216" s="204"/>
      <c r="AP216" s="204"/>
      <c r="AQ216" s="204"/>
      <c r="AR216" s="204"/>
      <c r="AS216" s="204"/>
      <c r="AT216" s="204"/>
      <c r="AU216" s="204"/>
      <c r="AV216" s="204"/>
      <c r="AW216" s="204"/>
      <c r="AX216" s="204"/>
      <c r="AY216" s="204"/>
      <c r="AZ216" s="204"/>
      <c r="BA216" s="204"/>
      <c r="BB216" s="204"/>
      <c r="BC216" s="204"/>
      <c r="BD216" s="204"/>
      <c r="BE216" s="204"/>
      <c r="BF216" s="204"/>
      <c r="BG216" s="204"/>
      <c r="BH216" s="204"/>
    </row>
    <row r="217" spans="1:60" outlineLevel="1" x14ac:dyDescent="0.2">
      <c r="A217" s="223">
        <v>60</v>
      </c>
      <c r="B217" s="224" t="s">
        <v>420</v>
      </c>
      <c r="C217" s="240" t="s">
        <v>421</v>
      </c>
      <c r="D217" s="225" t="s">
        <v>169</v>
      </c>
      <c r="E217" s="226">
        <v>105</v>
      </c>
      <c r="F217" s="227"/>
      <c r="G217" s="228">
        <f>ROUND(E217*F217,2)</f>
        <v>0</v>
      </c>
      <c r="H217" s="227"/>
      <c r="I217" s="228">
        <f>ROUND(E217*H217,2)</f>
        <v>0</v>
      </c>
      <c r="J217" s="227"/>
      <c r="K217" s="228">
        <f>ROUND(E217*J217,2)</f>
        <v>0</v>
      </c>
      <c r="L217" s="228">
        <v>21</v>
      </c>
      <c r="M217" s="228">
        <f>G217*(1+L217/100)</f>
        <v>0</v>
      </c>
      <c r="N217" s="228">
        <v>2.2399999999999998E-3</v>
      </c>
      <c r="O217" s="228">
        <f>ROUND(E217*N217,2)</f>
        <v>0.24</v>
      </c>
      <c r="P217" s="228">
        <v>0</v>
      </c>
      <c r="Q217" s="228">
        <f>ROUND(E217*P217,2)</f>
        <v>0</v>
      </c>
      <c r="R217" s="228" t="s">
        <v>155</v>
      </c>
      <c r="S217" s="228" t="s">
        <v>134</v>
      </c>
      <c r="T217" s="229" t="s">
        <v>134</v>
      </c>
      <c r="U217" s="214">
        <v>0.129</v>
      </c>
      <c r="V217" s="214">
        <f>ROUND(E217*U217,2)</f>
        <v>13.55</v>
      </c>
      <c r="W217" s="214"/>
      <c r="X217" s="204"/>
      <c r="Y217" s="204"/>
      <c r="Z217" s="204"/>
      <c r="AA217" s="204"/>
      <c r="AB217" s="204"/>
      <c r="AC217" s="204"/>
      <c r="AD217" s="204"/>
      <c r="AE217" s="204"/>
      <c r="AF217" s="204"/>
      <c r="AG217" s="204" t="s">
        <v>156</v>
      </c>
      <c r="AH217" s="204"/>
      <c r="AI217" s="204"/>
      <c r="AJ217" s="204"/>
      <c r="AK217" s="204"/>
      <c r="AL217" s="204"/>
      <c r="AM217" s="204"/>
      <c r="AN217" s="204"/>
      <c r="AO217" s="204"/>
      <c r="AP217" s="204"/>
      <c r="AQ217" s="204"/>
      <c r="AR217" s="204"/>
      <c r="AS217" s="204"/>
      <c r="AT217" s="204"/>
      <c r="AU217" s="204"/>
      <c r="AV217" s="204"/>
      <c r="AW217" s="204"/>
      <c r="AX217" s="204"/>
      <c r="AY217" s="204"/>
      <c r="AZ217" s="204"/>
      <c r="BA217" s="204"/>
      <c r="BB217" s="204"/>
      <c r="BC217" s="204"/>
      <c r="BD217" s="204"/>
      <c r="BE217" s="204"/>
      <c r="BF217" s="204"/>
      <c r="BG217" s="204"/>
      <c r="BH217" s="204"/>
    </row>
    <row r="218" spans="1:60" outlineLevel="1" x14ac:dyDescent="0.2">
      <c r="A218" s="211"/>
      <c r="B218" s="212"/>
      <c r="C218" s="251" t="s">
        <v>422</v>
      </c>
      <c r="D218" s="248"/>
      <c r="E218" s="248"/>
      <c r="F218" s="248"/>
      <c r="G218" s="248"/>
      <c r="H218" s="214"/>
      <c r="I218" s="214"/>
      <c r="J218" s="214"/>
      <c r="K218" s="214"/>
      <c r="L218" s="214"/>
      <c r="M218" s="214"/>
      <c r="N218" s="214"/>
      <c r="O218" s="214"/>
      <c r="P218" s="214"/>
      <c r="Q218" s="214"/>
      <c r="R218" s="214"/>
      <c r="S218" s="214"/>
      <c r="T218" s="214"/>
      <c r="U218" s="214"/>
      <c r="V218" s="214"/>
      <c r="W218" s="214"/>
      <c r="X218" s="204"/>
      <c r="Y218" s="204"/>
      <c r="Z218" s="204"/>
      <c r="AA218" s="204"/>
      <c r="AB218" s="204"/>
      <c r="AC218" s="204"/>
      <c r="AD218" s="204"/>
      <c r="AE218" s="204"/>
      <c r="AF218" s="204"/>
      <c r="AG218" s="204" t="s">
        <v>164</v>
      </c>
      <c r="AH218" s="204"/>
      <c r="AI218" s="204"/>
      <c r="AJ218" s="204"/>
      <c r="AK218" s="204"/>
      <c r="AL218" s="204"/>
      <c r="AM218" s="204"/>
      <c r="AN218" s="204"/>
      <c r="AO218" s="204"/>
      <c r="AP218" s="204"/>
      <c r="AQ218" s="204"/>
      <c r="AR218" s="204"/>
      <c r="AS218" s="204"/>
      <c r="AT218" s="204"/>
      <c r="AU218" s="204"/>
      <c r="AV218" s="204"/>
      <c r="AW218" s="204"/>
      <c r="AX218" s="204"/>
      <c r="AY218" s="204"/>
      <c r="AZ218" s="204"/>
      <c r="BA218" s="204"/>
      <c r="BB218" s="204"/>
      <c r="BC218" s="204"/>
      <c r="BD218" s="204"/>
      <c r="BE218" s="204"/>
      <c r="BF218" s="204"/>
      <c r="BG218" s="204"/>
      <c r="BH218" s="204"/>
    </row>
    <row r="219" spans="1:60" x14ac:dyDescent="0.2">
      <c r="A219" s="217" t="s">
        <v>122</v>
      </c>
      <c r="B219" s="218" t="s">
        <v>75</v>
      </c>
      <c r="C219" s="238" t="s">
        <v>76</v>
      </c>
      <c r="D219" s="219"/>
      <c r="E219" s="220"/>
      <c r="F219" s="221"/>
      <c r="G219" s="221">
        <f>SUMIF(AG220:AG221,"&lt;&gt;NOR",G220:G221)</f>
        <v>0</v>
      </c>
      <c r="H219" s="221"/>
      <c r="I219" s="221">
        <f>SUM(I220:I221)</f>
        <v>0</v>
      </c>
      <c r="J219" s="221"/>
      <c r="K219" s="221">
        <f>SUM(K220:K221)</f>
        <v>0</v>
      </c>
      <c r="L219" s="221"/>
      <c r="M219" s="221">
        <f>SUM(M220:M221)</f>
        <v>0</v>
      </c>
      <c r="N219" s="221"/>
      <c r="O219" s="221">
        <f>SUM(O220:O221)</f>
        <v>0.03</v>
      </c>
      <c r="P219" s="221"/>
      <c r="Q219" s="221">
        <f>SUM(Q220:Q221)</f>
        <v>0</v>
      </c>
      <c r="R219" s="221"/>
      <c r="S219" s="221"/>
      <c r="T219" s="222"/>
      <c r="U219" s="216"/>
      <c r="V219" s="216">
        <f>SUM(V220:V221)</f>
        <v>0.26</v>
      </c>
      <c r="W219" s="216"/>
      <c r="AG219" t="s">
        <v>123</v>
      </c>
    </row>
    <row r="220" spans="1:60" ht="22.5" outlineLevel="1" x14ac:dyDescent="0.2">
      <c r="A220" s="223">
        <v>61</v>
      </c>
      <c r="B220" s="224" t="s">
        <v>423</v>
      </c>
      <c r="C220" s="240" t="s">
        <v>424</v>
      </c>
      <c r="D220" s="225" t="s">
        <v>154</v>
      </c>
      <c r="E220" s="226">
        <v>0.67800000000000005</v>
      </c>
      <c r="F220" s="227"/>
      <c r="G220" s="228">
        <f>ROUND(E220*F220,2)</f>
        <v>0</v>
      </c>
      <c r="H220" s="227"/>
      <c r="I220" s="228">
        <f>ROUND(E220*H220,2)</f>
        <v>0</v>
      </c>
      <c r="J220" s="227"/>
      <c r="K220" s="228">
        <f>ROUND(E220*J220,2)</f>
        <v>0</v>
      </c>
      <c r="L220" s="228">
        <v>21</v>
      </c>
      <c r="M220" s="228">
        <f>G220*(1+L220/100)</f>
        <v>0</v>
      </c>
      <c r="N220" s="228">
        <v>4.7199999999999999E-2</v>
      </c>
      <c r="O220" s="228">
        <f>ROUND(E220*N220,2)</f>
        <v>0.03</v>
      </c>
      <c r="P220" s="228">
        <v>0</v>
      </c>
      <c r="Q220" s="228">
        <f>ROUND(E220*P220,2)</f>
        <v>0</v>
      </c>
      <c r="R220" s="228"/>
      <c r="S220" s="228" t="s">
        <v>127</v>
      </c>
      <c r="T220" s="229" t="s">
        <v>128</v>
      </c>
      <c r="U220" s="214">
        <v>0.377</v>
      </c>
      <c r="V220" s="214">
        <f>ROUND(E220*U220,2)</f>
        <v>0.26</v>
      </c>
      <c r="W220" s="214"/>
      <c r="X220" s="204"/>
      <c r="Y220" s="204"/>
      <c r="Z220" s="204"/>
      <c r="AA220" s="204"/>
      <c r="AB220" s="204"/>
      <c r="AC220" s="204"/>
      <c r="AD220" s="204"/>
      <c r="AE220" s="204"/>
      <c r="AF220" s="204"/>
      <c r="AG220" s="204" t="s">
        <v>425</v>
      </c>
      <c r="AH220" s="204"/>
      <c r="AI220" s="204"/>
      <c r="AJ220" s="204"/>
      <c r="AK220" s="204"/>
      <c r="AL220" s="204"/>
      <c r="AM220" s="204"/>
      <c r="AN220" s="204"/>
      <c r="AO220" s="204"/>
      <c r="AP220" s="204"/>
      <c r="AQ220" s="204"/>
      <c r="AR220" s="204"/>
      <c r="AS220" s="204"/>
      <c r="AT220" s="204"/>
      <c r="AU220" s="204"/>
      <c r="AV220" s="204"/>
      <c r="AW220" s="204"/>
      <c r="AX220" s="204"/>
      <c r="AY220" s="204"/>
      <c r="AZ220" s="204"/>
      <c r="BA220" s="204"/>
      <c r="BB220" s="204"/>
      <c r="BC220" s="204"/>
      <c r="BD220" s="204"/>
      <c r="BE220" s="204"/>
      <c r="BF220" s="204"/>
      <c r="BG220" s="204"/>
      <c r="BH220" s="204"/>
    </row>
    <row r="221" spans="1:60" outlineLevel="1" x14ac:dyDescent="0.2">
      <c r="A221" s="211"/>
      <c r="B221" s="212"/>
      <c r="C221" s="252" t="s">
        <v>426</v>
      </c>
      <c r="D221" s="245"/>
      <c r="E221" s="246">
        <v>0.67800000000000005</v>
      </c>
      <c r="F221" s="214"/>
      <c r="G221" s="214"/>
      <c r="H221" s="214"/>
      <c r="I221" s="214"/>
      <c r="J221" s="214"/>
      <c r="K221" s="214"/>
      <c r="L221" s="214"/>
      <c r="M221" s="214"/>
      <c r="N221" s="214"/>
      <c r="O221" s="214"/>
      <c r="P221" s="214"/>
      <c r="Q221" s="214"/>
      <c r="R221" s="214"/>
      <c r="S221" s="214"/>
      <c r="T221" s="214"/>
      <c r="U221" s="214"/>
      <c r="V221" s="214"/>
      <c r="W221" s="214"/>
      <c r="X221" s="204"/>
      <c r="Y221" s="204"/>
      <c r="Z221" s="204"/>
      <c r="AA221" s="204"/>
      <c r="AB221" s="204"/>
      <c r="AC221" s="204"/>
      <c r="AD221" s="204"/>
      <c r="AE221" s="204"/>
      <c r="AF221" s="204"/>
      <c r="AG221" s="204" t="s">
        <v>166</v>
      </c>
      <c r="AH221" s="204">
        <v>0</v>
      </c>
      <c r="AI221" s="204"/>
      <c r="AJ221" s="204"/>
      <c r="AK221" s="204"/>
      <c r="AL221" s="204"/>
      <c r="AM221" s="204"/>
      <c r="AN221" s="204"/>
      <c r="AO221" s="204"/>
      <c r="AP221" s="204"/>
      <c r="AQ221" s="204"/>
      <c r="AR221" s="204"/>
      <c r="AS221" s="204"/>
      <c r="AT221" s="204"/>
      <c r="AU221" s="204"/>
      <c r="AV221" s="204"/>
      <c r="AW221" s="204"/>
      <c r="AX221" s="204"/>
      <c r="AY221" s="204"/>
      <c r="AZ221" s="204"/>
      <c r="BA221" s="204"/>
      <c r="BB221" s="204"/>
      <c r="BC221" s="204"/>
      <c r="BD221" s="204"/>
      <c r="BE221" s="204"/>
      <c r="BF221" s="204"/>
      <c r="BG221" s="204"/>
      <c r="BH221" s="204"/>
    </row>
    <row r="222" spans="1:60" x14ac:dyDescent="0.2">
      <c r="A222" s="217" t="s">
        <v>122</v>
      </c>
      <c r="B222" s="218" t="s">
        <v>77</v>
      </c>
      <c r="C222" s="238" t="s">
        <v>78</v>
      </c>
      <c r="D222" s="219"/>
      <c r="E222" s="220"/>
      <c r="F222" s="221"/>
      <c r="G222" s="221">
        <f>SUMIF(AG223:AG316,"&lt;&gt;NOR",G223:G316)</f>
        <v>0</v>
      </c>
      <c r="H222" s="221"/>
      <c r="I222" s="221">
        <f>SUM(I223:I316)</f>
        <v>0</v>
      </c>
      <c r="J222" s="221"/>
      <c r="K222" s="221">
        <f>SUM(K223:K316)</f>
        <v>0</v>
      </c>
      <c r="L222" s="221"/>
      <c r="M222" s="221">
        <f>SUM(M223:M316)</f>
        <v>0</v>
      </c>
      <c r="N222" s="221"/>
      <c r="O222" s="221">
        <f>SUM(O223:O316)</f>
        <v>11.76</v>
      </c>
      <c r="P222" s="221"/>
      <c r="Q222" s="221">
        <f>SUM(Q223:Q316)</f>
        <v>0.8</v>
      </c>
      <c r="R222" s="221"/>
      <c r="S222" s="221"/>
      <c r="T222" s="222"/>
      <c r="U222" s="216"/>
      <c r="V222" s="216">
        <f>SUM(V223:V316)</f>
        <v>96.87</v>
      </c>
      <c r="W222" s="216"/>
      <c r="AG222" t="s">
        <v>123</v>
      </c>
    </row>
    <row r="223" spans="1:60" outlineLevel="1" x14ac:dyDescent="0.2">
      <c r="A223" s="230">
        <v>62</v>
      </c>
      <c r="B223" s="231" t="s">
        <v>427</v>
      </c>
      <c r="C223" s="239" t="s">
        <v>428</v>
      </c>
      <c r="D223" s="232" t="s">
        <v>381</v>
      </c>
      <c r="E223" s="233">
        <v>7</v>
      </c>
      <c r="F223" s="234"/>
      <c r="G223" s="235">
        <f>ROUND(E223*F223,2)</f>
        <v>0</v>
      </c>
      <c r="H223" s="234"/>
      <c r="I223" s="235">
        <f>ROUND(E223*H223,2)</f>
        <v>0</v>
      </c>
      <c r="J223" s="234"/>
      <c r="K223" s="235">
        <f>ROUND(E223*J223,2)</f>
        <v>0</v>
      </c>
      <c r="L223" s="235">
        <v>21</v>
      </c>
      <c r="M223" s="235">
        <f>G223*(1+L223/100)</f>
        <v>0</v>
      </c>
      <c r="N223" s="235">
        <v>0</v>
      </c>
      <c r="O223" s="235">
        <f>ROUND(E223*N223,2)</f>
        <v>0</v>
      </c>
      <c r="P223" s="235">
        <v>0</v>
      </c>
      <c r="Q223" s="235">
        <f>ROUND(E223*P223,2)</f>
        <v>0</v>
      </c>
      <c r="R223" s="235"/>
      <c r="S223" s="235" t="s">
        <v>134</v>
      </c>
      <c r="T223" s="236" t="s">
        <v>134</v>
      </c>
      <c r="U223" s="214">
        <v>0.32</v>
      </c>
      <c r="V223" s="214">
        <f>ROUND(E223*U223,2)</f>
        <v>2.2400000000000002</v>
      </c>
      <c r="W223" s="214"/>
      <c r="X223" s="204"/>
      <c r="Y223" s="204"/>
      <c r="Z223" s="204"/>
      <c r="AA223" s="204"/>
      <c r="AB223" s="204"/>
      <c r="AC223" s="204"/>
      <c r="AD223" s="204"/>
      <c r="AE223" s="204"/>
      <c r="AF223" s="204"/>
      <c r="AG223" s="204" t="s">
        <v>156</v>
      </c>
      <c r="AH223" s="204"/>
      <c r="AI223" s="204"/>
      <c r="AJ223" s="204"/>
      <c r="AK223" s="204"/>
      <c r="AL223" s="204"/>
      <c r="AM223" s="204"/>
      <c r="AN223" s="204"/>
      <c r="AO223" s="204"/>
      <c r="AP223" s="204"/>
      <c r="AQ223" s="204"/>
      <c r="AR223" s="204"/>
      <c r="AS223" s="204"/>
      <c r="AT223" s="204"/>
      <c r="AU223" s="204"/>
      <c r="AV223" s="204"/>
      <c r="AW223" s="204"/>
      <c r="AX223" s="204"/>
      <c r="AY223" s="204"/>
      <c r="AZ223" s="204"/>
      <c r="BA223" s="204"/>
      <c r="BB223" s="204"/>
      <c r="BC223" s="204"/>
      <c r="BD223" s="204"/>
      <c r="BE223" s="204"/>
      <c r="BF223" s="204"/>
      <c r="BG223" s="204"/>
      <c r="BH223" s="204"/>
    </row>
    <row r="224" spans="1:60" outlineLevel="1" x14ac:dyDescent="0.2">
      <c r="A224" s="223">
        <v>63</v>
      </c>
      <c r="B224" s="224" t="s">
        <v>429</v>
      </c>
      <c r="C224" s="240" t="s">
        <v>430</v>
      </c>
      <c r="D224" s="225" t="s">
        <v>169</v>
      </c>
      <c r="E224" s="226">
        <v>15.2</v>
      </c>
      <c r="F224" s="227"/>
      <c r="G224" s="228">
        <f>ROUND(E224*F224,2)</f>
        <v>0</v>
      </c>
      <c r="H224" s="227"/>
      <c r="I224" s="228">
        <f>ROUND(E224*H224,2)</f>
        <v>0</v>
      </c>
      <c r="J224" s="227"/>
      <c r="K224" s="228">
        <f>ROUND(E224*J224,2)</f>
        <v>0</v>
      </c>
      <c r="L224" s="228">
        <v>21</v>
      </c>
      <c r="M224" s="228">
        <f>G224*(1+L224/100)</f>
        <v>0</v>
      </c>
      <c r="N224" s="228">
        <v>0</v>
      </c>
      <c r="O224" s="228">
        <f>ROUND(E224*N224,2)</f>
        <v>0</v>
      </c>
      <c r="P224" s="228">
        <v>0</v>
      </c>
      <c r="Q224" s="228">
        <f>ROUND(E224*P224,2)</f>
        <v>0</v>
      </c>
      <c r="R224" s="228" t="s">
        <v>370</v>
      </c>
      <c r="S224" s="228" t="s">
        <v>134</v>
      </c>
      <c r="T224" s="229" t="s">
        <v>134</v>
      </c>
      <c r="U224" s="214">
        <v>6.6000000000000003E-2</v>
      </c>
      <c r="V224" s="214">
        <f>ROUND(E224*U224,2)</f>
        <v>1</v>
      </c>
      <c r="W224" s="214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 t="s">
        <v>156</v>
      </c>
      <c r="AH224" s="204"/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</row>
    <row r="225" spans="1:60" outlineLevel="1" x14ac:dyDescent="0.2">
      <c r="A225" s="211"/>
      <c r="B225" s="212"/>
      <c r="C225" s="251" t="s">
        <v>431</v>
      </c>
      <c r="D225" s="248"/>
      <c r="E225" s="248"/>
      <c r="F225" s="248"/>
      <c r="G225" s="248"/>
      <c r="H225" s="214"/>
      <c r="I225" s="214"/>
      <c r="J225" s="214"/>
      <c r="K225" s="214"/>
      <c r="L225" s="214"/>
      <c r="M225" s="214"/>
      <c r="N225" s="214"/>
      <c r="O225" s="214"/>
      <c r="P225" s="214"/>
      <c r="Q225" s="214"/>
      <c r="R225" s="214"/>
      <c r="S225" s="214"/>
      <c r="T225" s="214"/>
      <c r="U225" s="214"/>
      <c r="V225" s="214"/>
      <c r="W225" s="214"/>
      <c r="X225" s="204"/>
      <c r="Y225" s="204"/>
      <c r="Z225" s="204"/>
      <c r="AA225" s="204"/>
      <c r="AB225" s="204"/>
      <c r="AC225" s="204"/>
      <c r="AD225" s="204"/>
      <c r="AE225" s="204"/>
      <c r="AF225" s="204"/>
      <c r="AG225" s="204" t="s">
        <v>164</v>
      </c>
      <c r="AH225" s="204"/>
      <c r="AI225" s="204"/>
      <c r="AJ225" s="204"/>
      <c r="AK225" s="204"/>
      <c r="AL225" s="204"/>
      <c r="AM225" s="204"/>
      <c r="AN225" s="204"/>
      <c r="AO225" s="204"/>
      <c r="AP225" s="204"/>
      <c r="AQ225" s="204"/>
      <c r="AR225" s="204"/>
      <c r="AS225" s="204"/>
      <c r="AT225" s="204"/>
      <c r="AU225" s="204"/>
      <c r="AV225" s="204"/>
      <c r="AW225" s="204"/>
      <c r="AX225" s="204"/>
      <c r="AY225" s="204"/>
      <c r="AZ225" s="204"/>
      <c r="BA225" s="204"/>
      <c r="BB225" s="204"/>
      <c r="BC225" s="204"/>
      <c r="BD225" s="204"/>
      <c r="BE225" s="204"/>
      <c r="BF225" s="204"/>
      <c r="BG225" s="204"/>
      <c r="BH225" s="204"/>
    </row>
    <row r="226" spans="1:60" outlineLevel="1" x14ac:dyDescent="0.2">
      <c r="A226" s="223">
        <v>64</v>
      </c>
      <c r="B226" s="224" t="s">
        <v>432</v>
      </c>
      <c r="C226" s="240" t="s">
        <v>433</v>
      </c>
      <c r="D226" s="225" t="s">
        <v>169</v>
      </c>
      <c r="E226" s="226">
        <v>1</v>
      </c>
      <c r="F226" s="227"/>
      <c r="G226" s="228">
        <f>ROUND(E226*F226,2)</f>
        <v>0</v>
      </c>
      <c r="H226" s="227"/>
      <c r="I226" s="228">
        <f>ROUND(E226*H226,2)</f>
        <v>0</v>
      </c>
      <c r="J226" s="227"/>
      <c r="K226" s="228">
        <f>ROUND(E226*J226,2)</f>
        <v>0</v>
      </c>
      <c r="L226" s="228">
        <v>21</v>
      </c>
      <c r="M226" s="228">
        <f>G226*(1+L226/100)</f>
        <v>0</v>
      </c>
      <c r="N226" s="228">
        <v>1.0000000000000001E-5</v>
      </c>
      <c r="O226" s="228">
        <f>ROUND(E226*N226,2)</f>
        <v>0</v>
      </c>
      <c r="P226" s="228">
        <v>0</v>
      </c>
      <c r="Q226" s="228">
        <f>ROUND(E226*P226,2)</f>
        <v>0</v>
      </c>
      <c r="R226" s="228" t="s">
        <v>370</v>
      </c>
      <c r="S226" s="228" t="s">
        <v>134</v>
      </c>
      <c r="T226" s="229" t="s">
        <v>134</v>
      </c>
      <c r="U226" s="214">
        <v>0.08</v>
      </c>
      <c r="V226" s="214">
        <f>ROUND(E226*U226,2)</f>
        <v>0.08</v>
      </c>
      <c r="W226" s="214"/>
      <c r="X226" s="204"/>
      <c r="Y226" s="204"/>
      <c r="Z226" s="204"/>
      <c r="AA226" s="204"/>
      <c r="AB226" s="204"/>
      <c r="AC226" s="204"/>
      <c r="AD226" s="204"/>
      <c r="AE226" s="204"/>
      <c r="AF226" s="204"/>
      <c r="AG226" s="204" t="s">
        <v>156</v>
      </c>
      <c r="AH226" s="204"/>
      <c r="AI226" s="204"/>
      <c r="AJ226" s="204"/>
      <c r="AK226" s="204"/>
      <c r="AL226" s="204"/>
      <c r="AM226" s="204"/>
      <c r="AN226" s="204"/>
      <c r="AO226" s="204"/>
      <c r="AP226" s="204"/>
      <c r="AQ226" s="204"/>
      <c r="AR226" s="204"/>
      <c r="AS226" s="204"/>
      <c r="AT226" s="204"/>
      <c r="AU226" s="204"/>
      <c r="AV226" s="204"/>
      <c r="AW226" s="204"/>
      <c r="AX226" s="204"/>
      <c r="AY226" s="204"/>
      <c r="AZ226" s="204"/>
      <c r="BA226" s="204"/>
      <c r="BB226" s="204"/>
      <c r="BC226" s="204"/>
      <c r="BD226" s="204"/>
      <c r="BE226" s="204"/>
      <c r="BF226" s="204"/>
      <c r="BG226" s="204"/>
      <c r="BH226" s="204"/>
    </row>
    <row r="227" spans="1:60" outlineLevel="1" x14ac:dyDescent="0.2">
      <c r="A227" s="211"/>
      <c r="B227" s="212"/>
      <c r="C227" s="251" t="s">
        <v>431</v>
      </c>
      <c r="D227" s="248"/>
      <c r="E227" s="248"/>
      <c r="F227" s="248"/>
      <c r="G227" s="248"/>
      <c r="H227" s="214"/>
      <c r="I227" s="214"/>
      <c r="J227" s="214"/>
      <c r="K227" s="214"/>
      <c r="L227" s="214"/>
      <c r="M227" s="214"/>
      <c r="N227" s="214"/>
      <c r="O227" s="214"/>
      <c r="P227" s="214"/>
      <c r="Q227" s="214"/>
      <c r="R227" s="214"/>
      <c r="S227" s="214"/>
      <c r="T227" s="214"/>
      <c r="U227" s="214"/>
      <c r="V227" s="214"/>
      <c r="W227" s="214"/>
      <c r="X227" s="204"/>
      <c r="Y227" s="204"/>
      <c r="Z227" s="204"/>
      <c r="AA227" s="204"/>
      <c r="AB227" s="204"/>
      <c r="AC227" s="204"/>
      <c r="AD227" s="204"/>
      <c r="AE227" s="204"/>
      <c r="AF227" s="204"/>
      <c r="AG227" s="204" t="s">
        <v>164</v>
      </c>
      <c r="AH227" s="204"/>
      <c r="AI227" s="204"/>
      <c r="AJ227" s="204"/>
      <c r="AK227" s="204"/>
      <c r="AL227" s="204"/>
      <c r="AM227" s="204"/>
      <c r="AN227" s="204"/>
      <c r="AO227" s="204"/>
      <c r="AP227" s="204"/>
      <c r="AQ227" s="204"/>
      <c r="AR227" s="204"/>
      <c r="AS227" s="204"/>
      <c r="AT227" s="204"/>
      <c r="AU227" s="204"/>
      <c r="AV227" s="204"/>
      <c r="AW227" s="204"/>
      <c r="AX227" s="204"/>
      <c r="AY227" s="204"/>
      <c r="AZ227" s="204"/>
      <c r="BA227" s="204"/>
      <c r="BB227" s="204"/>
      <c r="BC227" s="204"/>
      <c r="BD227" s="204"/>
      <c r="BE227" s="204"/>
      <c r="BF227" s="204"/>
      <c r="BG227" s="204"/>
      <c r="BH227" s="204"/>
    </row>
    <row r="228" spans="1:60" outlineLevel="1" x14ac:dyDescent="0.2">
      <c r="A228" s="223">
        <v>65</v>
      </c>
      <c r="B228" s="224" t="s">
        <v>434</v>
      </c>
      <c r="C228" s="240" t="s">
        <v>435</v>
      </c>
      <c r="D228" s="225" t="s">
        <v>169</v>
      </c>
      <c r="E228" s="226">
        <v>92.9</v>
      </c>
      <c r="F228" s="227"/>
      <c r="G228" s="228">
        <f>ROUND(E228*F228,2)</f>
        <v>0</v>
      </c>
      <c r="H228" s="227"/>
      <c r="I228" s="228">
        <f>ROUND(E228*H228,2)</f>
        <v>0</v>
      </c>
      <c r="J228" s="227"/>
      <c r="K228" s="228">
        <f>ROUND(E228*J228,2)</f>
        <v>0</v>
      </c>
      <c r="L228" s="228">
        <v>21</v>
      </c>
      <c r="M228" s="228">
        <f>G228*(1+L228/100)</f>
        <v>0</v>
      </c>
      <c r="N228" s="228">
        <v>1.0000000000000001E-5</v>
      </c>
      <c r="O228" s="228">
        <f>ROUND(E228*N228,2)</f>
        <v>0</v>
      </c>
      <c r="P228" s="228">
        <v>0</v>
      </c>
      <c r="Q228" s="228">
        <f>ROUND(E228*P228,2)</f>
        <v>0</v>
      </c>
      <c r="R228" s="228" t="s">
        <v>370</v>
      </c>
      <c r="S228" s="228" t="s">
        <v>134</v>
      </c>
      <c r="T228" s="229" t="s">
        <v>134</v>
      </c>
      <c r="U228" s="214">
        <v>9.7000000000000003E-2</v>
      </c>
      <c r="V228" s="214">
        <f>ROUND(E228*U228,2)</f>
        <v>9.01</v>
      </c>
      <c r="W228" s="214"/>
      <c r="X228" s="204"/>
      <c r="Y228" s="204"/>
      <c r="Z228" s="204"/>
      <c r="AA228" s="204"/>
      <c r="AB228" s="204"/>
      <c r="AC228" s="204"/>
      <c r="AD228" s="204"/>
      <c r="AE228" s="204"/>
      <c r="AF228" s="204"/>
      <c r="AG228" s="204" t="s">
        <v>156</v>
      </c>
      <c r="AH228" s="204"/>
      <c r="AI228" s="204"/>
      <c r="AJ228" s="204"/>
      <c r="AK228" s="204"/>
      <c r="AL228" s="204"/>
      <c r="AM228" s="204"/>
      <c r="AN228" s="204"/>
      <c r="AO228" s="204"/>
      <c r="AP228" s="204"/>
      <c r="AQ228" s="204"/>
      <c r="AR228" s="204"/>
      <c r="AS228" s="204"/>
      <c r="AT228" s="204"/>
      <c r="AU228" s="204"/>
      <c r="AV228" s="204"/>
      <c r="AW228" s="204"/>
      <c r="AX228" s="204"/>
      <c r="AY228" s="204"/>
      <c r="AZ228" s="204"/>
      <c r="BA228" s="204"/>
      <c r="BB228" s="204"/>
      <c r="BC228" s="204"/>
      <c r="BD228" s="204"/>
      <c r="BE228" s="204"/>
      <c r="BF228" s="204"/>
      <c r="BG228" s="204"/>
      <c r="BH228" s="204"/>
    </row>
    <row r="229" spans="1:60" outlineLevel="1" x14ac:dyDescent="0.2">
      <c r="A229" s="211"/>
      <c r="B229" s="212"/>
      <c r="C229" s="251" t="s">
        <v>431</v>
      </c>
      <c r="D229" s="248"/>
      <c r="E229" s="248"/>
      <c r="F229" s="248"/>
      <c r="G229" s="248"/>
      <c r="H229" s="214"/>
      <c r="I229" s="214"/>
      <c r="J229" s="214"/>
      <c r="K229" s="214"/>
      <c r="L229" s="214"/>
      <c r="M229" s="214"/>
      <c r="N229" s="214"/>
      <c r="O229" s="214"/>
      <c r="P229" s="214"/>
      <c r="Q229" s="214"/>
      <c r="R229" s="214"/>
      <c r="S229" s="214"/>
      <c r="T229" s="214"/>
      <c r="U229" s="214"/>
      <c r="V229" s="214"/>
      <c r="W229" s="214"/>
      <c r="X229" s="204"/>
      <c r="Y229" s="204"/>
      <c r="Z229" s="204"/>
      <c r="AA229" s="204"/>
      <c r="AB229" s="204"/>
      <c r="AC229" s="204"/>
      <c r="AD229" s="204"/>
      <c r="AE229" s="204"/>
      <c r="AF229" s="204"/>
      <c r="AG229" s="204" t="s">
        <v>164</v>
      </c>
      <c r="AH229" s="204"/>
      <c r="AI229" s="204"/>
      <c r="AJ229" s="204"/>
      <c r="AK229" s="204"/>
      <c r="AL229" s="204"/>
      <c r="AM229" s="204"/>
      <c r="AN229" s="204"/>
      <c r="AO229" s="204"/>
      <c r="AP229" s="204"/>
      <c r="AQ229" s="204"/>
      <c r="AR229" s="204"/>
      <c r="AS229" s="204"/>
      <c r="AT229" s="204"/>
      <c r="AU229" s="204"/>
      <c r="AV229" s="204"/>
      <c r="AW229" s="204"/>
      <c r="AX229" s="204"/>
      <c r="AY229" s="204"/>
      <c r="AZ229" s="204"/>
      <c r="BA229" s="204"/>
      <c r="BB229" s="204"/>
      <c r="BC229" s="204"/>
      <c r="BD229" s="204"/>
      <c r="BE229" s="204"/>
      <c r="BF229" s="204"/>
      <c r="BG229" s="204"/>
      <c r="BH229" s="204"/>
    </row>
    <row r="230" spans="1:60" outlineLevel="1" x14ac:dyDescent="0.2">
      <c r="A230" s="223">
        <v>66</v>
      </c>
      <c r="B230" s="224" t="s">
        <v>436</v>
      </c>
      <c r="C230" s="240" t="s">
        <v>437</v>
      </c>
      <c r="D230" s="225" t="s">
        <v>169</v>
      </c>
      <c r="E230" s="226">
        <v>6.2</v>
      </c>
      <c r="F230" s="227"/>
      <c r="G230" s="228">
        <f>ROUND(E230*F230,2)</f>
        <v>0</v>
      </c>
      <c r="H230" s="227"/>
      <c r="I230" s="228">
        <f>ROUND(E230*H230,2)</f>
        <v>0</v>
      </c>
      <c r="J230" s="227"/>
      <c r="K230" s="228">
        <f>ROUND(E230*J230,2)</f>
        <v>0</v>
      </c>
      <c r="L230" s="228">
        <v>21</v>
      </c>
      <c r="M230" s="228">
        <f>G230*(1+L230/100)</f>
        <v>0</v>
      </c>
      <c r="N230" s="228">
        <v>1.0000000000000001E-5</v>
      </c>
      <c r="O230" s="228">
        <f>ROUND(E230*N230,2)</f>
        <v>0</v>
      </c>
      <c r="P230" s="228">
        <v>0</v>
      </c>
      <c r="Q230" s="228">
        <f>ROUND(E230*P230,2)</f>
        <v>0</v>
      </c>
      <c r="R230" s="228" t="s">
        <v>370</v>
      </c>
      <c r="S230" s="228" t="s">
        <v>134</v>
      </c>
      <c r="T230" s="229" t="s">
        <v>134</v>
      </c>
      <c r="U230" s="214">
        <v>0.14499999999999999</v>
      </c>
      <c r="V230" s="214">
        <f>ROUND(E230*U230,2)</f>
        <v>0.9</v>
      </c>
      <c r="W230" s="214"/>
      <c r="X230" s="204"/>
      <c r="Y230" s="204"/>
      <c r="Z230" s="204"/>
      <c r="AA230" s="204"/>
      <c r="AB230" s="204"/>
      <c r="AC230" s="204"/>
      <c r="AD230" s="204"/>
      <c r="AE230" s="204"/>
      <c r="AF230" s="204"/>
      <c r="AG230" s="204" t="s">
        <v>156</v>
      </c>
      <c r="AH230" s="204"/>
      <c r="AI230" s="204"/>
      <c r="AJ230" s="204"/>
      <c r="AK230" s="204"/>
      <c r="AL230" s="204"/>
      <c r="AM230" s="204"/>
      <c r="AN230" s="204"/>
      <c r="AO230" s="204"/>
      <c r="AP230" s="204"/>
      <c r="AQ230" s="204"/>
      <c r="AR230" s="204"/>
      <c r="AS230" s="204"/>
      <c r="AT230" s="204"/>
      <c r="AU230" s="204"/>
      <c r="AV230" s="204"/>
      <c r="AW230" s="204"/>
      <c r="AX230" s="204"/>
      <c r="AY230" s="204"/>
      <c r="AZ230" s="204"/>
      <c r="BA230" s="204"/>
      <c r="BB230" s="204"/>
      <c r="BC230" s="204"/>
      <c r="BD230" s="204"/>
      <c r="BE230" s="204"/>
      <c r="BF230" s="204"/>
      <c r="BG230" s="204"/>
      <c r="BH230" s="204"/>
    </row>
    <row r="231" spans="1:60" outlineLevel="1" x14ac:dyDescent="0.2">
      <c r="A231" s="211"/>
      <c r="B231" s="212"/>
      <c r="C231" s="251" t="s">
        <v>431</v>
      </c>
      <c r="D231" s="248"/>
      <c r="E231" s="248"/>
      <c r="F231" s="248"/>
      <c r="G231" s="248"/>
      <c r="H231" s="214"/>
      <c r="I231" s="214"/>
      <c r="J231" s="214"/>
      <c r="K231" s="214"/>
      <c r="L231" s="214"/>
      <c r="M231" s="214"/>
      <c r="N231" s="214"/>
      <c r="O231" s="214"/>
      <c r="P231" s="214"/>
      <c r="Q231" s="214"/>
      <c r="R231" s="214"/>
      <c r="S231" s="214"/>
      <c r="T231" s="214"/>
      <c r="U231" s="214"/>
      <c r="V231" s="214"/>
      <c r="W231" s="214"/>
      <c r="X231" s="204"/>
      <c r="Y231" s="204"/>
      <c r="Z231" s="204"/>
      <c r="AA231" s="204"/>
      <c r="AB231" s="204"/>
      <c r="AC231" s="204"/>
      <c r="AD231" s="204"/>
      <c r="AE231" s="204"/>
      <c r="AF231" s="204"/>
      <c r="AG231" s="204" t="s">
        <v>164</v>
      </c>
      <c r="AH231" s="204"/>
      <c r="AI231" s="204"/>
      <c r="AJ231" s="204"/>
      <c r="AK231" s="204"/>
      <c r="AL231" s="204"/>
      <c r="AM231" s="204"/>
      <c r="AN231" s="204"/>
      <c r="AO231" s="204"/>
      <c r="AP231" s="204"/>
      <c r="AQ231" s="204"/>
      <c r="AR231" s="204"/>
      <c r="AS231" s="204"/>
      <c r="AT231" s="204"/>
      <c r="AU231" s="204"/>
      <c r="AV231" s="204"/>
      <c r="AW231" s="204"/>
      <c r="AX231" s="204"/>
      <c r="AY231" s="204"/>
      <c r="AZ231" s="204"/>
      <c r="BA231" s="204"/>
      <c r="BB231" s="204"/>
      <c r="BC231" s="204"/>
      <c r="BD231" s="204"/>
      <c r="BE231" s="204"/>
      <c r="BF231" s="204"/>
      <c r="BG231" s="204"/>
      <c r="BH231" s="204"/>
    </row>
    <row r="232" spans="1:60" ht="22.5" outlineLevel="1" x14ac:dyDescent="0.2">
      <c r="A232" s="223">
        <v>67</v>
      </c>
      <c r="B232" s="224" t="s">
        <v>438</v>
      </c>
      <c r="C232" s="240" t="s">
        <v>439</v>
      </c>
      <c r="D232" s="225" t="s">
        <v>381</v>
      </c>
      <c r="E232" s="226">
        <v>15</v>
      </c>
      <c r="F232" s="227"/>
      <c r="G232" s="228">
        <f>ROUND(E232*F232,2)</f>
        <v>0</v>
      </c>
      <c r="H232" s="227"/>
      <c r="I232" s="228">
        <f>ROUND(E232*H232,2)</f>
        <v>0</v>
      </c>
      <c r="J232" s="227"/>
      <c r="K232" s="228">
        <f>ROUND(E232*J232,2)</f>
        <v>0</v>
      </c>
      <c r="L232" s="228">
        <v>21</v>
      </c>
      <c r="M232" s="228">
        <f>G232*(1+L232/100)</f>
        <v>0</v>
      </c>
      <c r="N232" s="228">
        <v>5.0000000000000002E-5</v>
      </c>
      <c r="O232" s="228">
        <f>ROUND(E232*N232,2)</f>
        <v>0</v>
      </c>
      <c r="P232" s="228">
        <v>0</v>
      </c>
      <c r="Q232" s="228">
        <f>ROUND(E232*P232,2)</f>
        <v>0</v>
      </c>
      <c r="R232" s="228" t="s">
        <v>370</v>
      </c>
      <c r="S232" s="228" t="s">
        <v>134</v>
      </c>
      <c r="T232" s="229" t="s">
        <v>134</v>
      </c>
      <c r="U232" s="214">
        <v>0.42</v>
      </c>
      <c r="V232" s="214">
        <f>ROUND(E232*U232,2)</f>
        <v>6.3</v>
      </c>
      <c r="W232" s="214"/>
      <c r="X232" s="204"/>
      <c r="Y232" s="204"/>
      <c r="Z232" s="204"/>
      <c r="AA232" s="204"/>
      <c r="AB232" s="204"/>
      <c r="AC232" s="204"/>
      <c r="AD232" s="204"/>
      <c r="AE232" s="204"/>
      <c r="AF232" s="204"/>
      <c r="AG232" s="204" t="s">
        <v>156</v>
      </c>
      <c r="AH232" s="204"/>
      <c r="AI232" s="204"/>
      <c r="AJ232" s="204"/>
      <c r="AK232" s="204"/>
      <c r="AL232" s="204"/>
      <c r="AM232" s="204"/>
      <c r="AN232" s="204"/>
      <c r="AO232" s="204"/>
      <c r="AP232" s="204"/>
      <c r="AQ232" s="204"/>
      <c r="AR232" s="204"/>
      <c r="AS232" s="204"/>
      <c r="AT232" s="204"/>
      <c r="AU232" s="204"/>
      <c r="AV232" s="204"/>
      <c r="AW232" s="204"/>
      <c r="AX232" s="204"/>
      <c r="AY232" s="204"/>
      <c r="AZ232" s="204"/>
      <c r="BA232" s="204"/>
      <c r="BB232" s="204"/>
      <c r="BC232" s="204"/>
      <c r="BD232" s="204"/>
      <c r="BE232" s="204"/>
      <c r="BF232" s="204"/>
      <c r="BG232" s="204"/>
      <c r="BH232" s="204"/>
    </row>
    <row r="233" spans="1:60" outlineLevel="1" x14ac:dyDescent="0.2">
      <c r="A233" s="211"/>
      <c r="B233" s="212"/>
      <c r="C233" s="251" t="s">
        <v>371</v>
      </c>
      <c r="D233" s="248"/>
      <c r="E233" s="248"/>
      <c r="F233" s="248"/>
      <c r="G233" s="248"/>
      <c r="H233" s="214"/>
      <c r="I233" s="214"/>
      <c r="J233" s="214"/>
      <c r="K233" s="214"/>
      <c r="L233" s="214"/>
      <c r="M233" s="214"/>
      <c r="N233" s="214"/>
      <c r="O233" s="214"/>
      <c r="P233" s="214"/>
      <c r="Q233" s="214"/>
      <c r="R233" s="214"/>
      <c r="S233" s="214"/>
      <c r="T233" s="214"/>
      <c r="U233" s="214"/>
      <c r="V233" s="214"/>
      <c r="W233" s="214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 t="s">
        <v>164</v>
      </c>
      <c r="AH233" s="204"/>
      <c r="AI233" s="204"/>
      <c r="AJ233" s="204"/>
      <c r="AK233" s="204"/>
      <c r="AL233" s="204"/>
      <c r="AM233" s="204"/>
      <c r="AN233" s="204"/>
      <c r="AO233" s="204"/>
      <c r="AP233" s="204"/>
      <c r="AQ233" s="204"/>
      <c r="AR233" s="204"/>
      <c r="AS233" s="204"/>
      <c r="AT233" s="204"/>
      <c r="AU233" s="204"/>
      <c r="AV233" s="204"/>
      <c r="AW233" s="204"/>
      <c r="AX233" s="204"/>
      <c r="AY233" s="204"/>
      <c r="AZ233" s="204"/>
      <c r="BA233" s="204"/>
      <c r="BB233" s="204"/>
      <c r="BC233" s="204"/>
      <c r="BD233" s="204"/>
      <c r="BE233" s="204"/>
      <c r="BF233" s="204"/>
      <c r="BG233" s="204"/>
      <c r="BH233" s="204"/>
    </row>
    <row r="234" spans="1:60" ht="22.5" outlineLevel="1" x14ac:dyDescent="0.2">
      <c r="A234" s="223">
        <v>68</v>
      </c>
      <c r="B234" s="224" t="s">
        <v>440</v>
      </c>
      <c r="C234" s="240" t="s">
        <v>441</v>
      </c>
      <c r="D234" s="225" t="s">
        <v>381</v>
      </c>
      <c r="E234" s="226">
        <v>7</v>
      </c>
      <c r="F234" s="227"/>
      <c r="G234" s="228">
        <f>ROUND(E234*F234,2)</f>
        <v>0</v>
      </c>
      <c r="H234" s="227"/>
      <c r="I234" s="228">
        <f>ROUND(E234*H234,2)</f>
        <v>0</v>
      </c>
      <c r="J234" s="227"/>
      <c r="K234" s="228">
        <f>ROUND(E234*J234,2)</f>
        <v>0</v>
      </c>
      <c r="L234" s="228">
        <v>21</v>
      </c>
      <c r="M234" s="228">
        <f>G234*(1+L234/100)</f>
        <v>0</v>
      </c>
      <c r="N234" s="228">
        <v>3.0000000000000001E-5</v>
      </c>
      <c r="O234" s="228">
        <f>ROUND(E234*N234,2)</f>
        <v>0</v>
      </c>
      <c r="P234" s="228">
        <v>0</v>
      </c>
      <c r="Q234" s="228">
        <f>ROUND(E234*P234,2)</f>
        <v>0</v>
      </c>
      <c r="R234" s="228" t="s">
        <v>370</v>
      </c>
      <c r="S234" s="228" t="s">
        <v>134</v>
      </c>
      <c r="T234" s="229" t="s">
        <v>134</v>
      </c>
      <c r="U234" s="214">
        <v>0.3</v>
      </c>
      <c r="V234" s="214">
        <f>ROUND(E234*U234,2)</f>
        <v>2.1</v>
      </c>
      <c r="W234" s="214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 t="s">
        <v>156</v>
      </c>
      <c r="AH234" s="204"/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  <c r="BE234" s="204"/>
      <c r="BF234" s="204"/>
      <c r="BG234" s="204"/>
      <c r="BH234" s="204"/>
    </row>
    <row r="235" spans="1:60" outlineLevel="1" x14ac:dyDescent="0.2">
      <c r="A235" s="211"/>
      <c r="B235" s="212"/>
      <c r="C235" s="251" t="s">
        <v>371</v>
      </c>
      <c r="D235" s="248"/>
      <c r="E235" s="248"/>
      <c r="F235" s="248"/>
      <c r="G235" s="248"/>
      <c r="H235" s="214"/>
      <c r="I235" s="214"/>
      <c r="J235" s="214"/>
      <c r="K235" s="214"/>
      <c r="L235" s="214"/>
      <c r="M235" s="214"/>
      <c r="N235" s="214"/>
      <c r="O235" s="214"/>
      <c r="P235" s="214"/>
      <c r="Q235" s="214"/>
      <c r="R235" s="214"/>
      <c r="S235" s="214"/>
      <c r="T235" s="214"/>
      <c r="U235" s="214"/>
      <c r="V235" s="214"/>
      <c r="W235" s="214"/>
      <c r="X235" s="204"/>
      <c r="Y235" s="204"/>
      <c r="Z235" s="204"/>
      <c r="AA235" s="204"/>
      <c r="AB235" s="204"/>
      <c r="AC235" s="204"/>
      <c r="AD235" s="204"/>
      <c r="AE235" s="204"/>
      <c r="AF235" s="204"/>
      <c r="AG235" s="204" t="s">
        <v>164</v>
      </c>
      <c r="AH235" s="204"/>
      <c r="AI235" s="204"/>
      <c r="AJ235" s="204"/>
      <c r="AK235" s="204"/>
      <c r="AL235" s="204"/>
      <c r="AM235" s="204"/>
      <c r="AN235" s="204"/>
      <c r="AO235" s="204"/>
      <c r="AP235" s="204"/>
      <c r="AQ235" s="204"/>
      <c r="AR235" s="204"/>
      <c r="AS235" s="204"/>
      <c r="AT235" s="204"/>
      <c r="AU235" s="204"/>
      <c r="AV235" s="204"/>
      <c r="AW235" s="204"/>
      <c r="AX235" s="204"/>
      <c r="AY235" s="204"/>
      <c r="AZ235" s="204"/>
      <c r="BA235" s="204"/>
      <c r="BB235" s="204"/>
      <c r="BC235" s="204"/>
      <c r="BD235" s="204"/>
      <c r="BE235" s="204"/>
      <c r="BF235" s="204"/>
      <c r="BG235" s="204"/>
      <c r="BH235" s="204"/>
    </row>
    <row r="236" spans="1:60" ht="22.5" outlineLevel="1" x14ac:dyDescent="0.2">
      <c r="A236" s="223">
        <v>69</v>
      </c>
      <c r="B236" s="224" t="s">
        <v>442</v>
      </c>
      <c r="C236" s="240" t="s">
        <v>443</v>
      </c>
      <c r="D236" s="225" t="s">
        <v>381</v>
      </c>
      <c r="E236" s="226">
        <v>1</v>
      </c>
      <c r="F236" s="227"/>
      <c r="G236" s="228">
        <f>ROUND(E236*F236,2)</f>
        <v>0</v>
      </c>
      <c r="H236" s="227"/>
      <c r="I236" s="228">
        <f>ROUND(E236*H236,2)</f>
        <v>0</v>
      </c>
      <c r="J236" s="227"/>
      <c r="K236" s="228">
        <f>ROUND(E236*J236,2)</f>
        <v>0</v>
      </c>
      <c r="L236" s="228">
        <v>21</v>
      </c>
      <c r="M236" s="228">
        <f>G236*(1+L236/100)</f>
        <v>0</v>
      </c>
      <c r="N236" s="228">
        <v>4.0000000000000003E-5</v>
      </c>
      <c r="O236" s="228">
        <f>ROUND(E236*N236,2)</f>
        <v>0</v>
      </c>
      <c r="P236" s="228">
        <v>0</v>
      </c>
      <c r="Q236" s="228">
        <f>ROUND(E236*P236,2)</f>
        <v>0</v>
      </c>
      <c r="R236" s="228" t="s">
        <v>370</v>
      </c>
      <c r="S236" s="228" t="s">
        <v>134</v>
      </c>
      <c r="T236" s="229" t="s">
        <v>134</v>
      </c>
      <c r="U236" s="214">
        <v>0.35499999999999998</v>
      </c>
      <c r="V236" s="214">
        <f>ROUND(E236*U236,2)</f>
        <v>0.36</v>
      </c>
      <c r="W236" s="214"/>
      <c r="X236" s="204"/>
      <c r="Y236" s="204"/>
      <c r="Z236" s="204"/>
      <c r="AA236" s="204"/>
      <c r="AB236" s="204"/>
      <c r="AC236" s="204"/>
      <c r="AD236" s="204"/>
      <c r="AE236" s="204"/>
      <c r="AF236" s="204"/>
      <c r="AG236" s="204" t="s">
        <v>156</v>
      </c>
      <c r="AH236" s="204"/>
      <c r="AI236" s="204"/>
      <c r="AJ236" s="204"/>
      <c r="AK236" s="204"/>
      <c r="AL236" s="204"/>
      <c r="AM236" s="204"/>
      <c r="AN236" s="204"/>
      <c r="AO236" s="204"/>
      <c r="AP236" s="204"/>
      <c r="AQ236" s="204"/>
      <c r="AR236" s="204"/>
      <c r="AS236" s="204"/>
      <c r="AT236" s="204"/>
      <c r="AU236" s="204"/>
      <c r="AV236" s="204"/>
      <c r="AW236" s="204"/>
      <c r="AX236" s="204"/>
      <c r="AY236" s="204"/>
      <c r="AZ236" s="204"/>
      <c r="BA236" s="204"/>
      <c r="BB236" s="204"/>
      <c r="BC236" s="204"/>
      <c r="BD236" s="204"/>
      <c r="BE236" s="204"/>
      <c r="BF236" s="204"/>
      <c r="BG236" s="204"/>
      <c r="BH236" s="204"/>
    </row>
    <row r="237" spans="1:60" outlineLevel="1" x14ac:dyDescent="0.2">
      <c r="A237" s="211"/>
      <c r="B237" s="212"/>
      <c r="C237" s="251" t="s">
        <v>371</v>
      </c>
      <c r="D237" s="248"/>
      <c r="E237" s="248"/>
      <c r="F237" s="248"/>
      <c r="G237" s="248"/>
      <c r="H237" s="214"/>
      <c r="I237" s="214"/>
      <c r="J237" s="214"/>
      <c r="K237" s="214"/>
      <c r="L237" s="214"/>
      <c r="M237" s="214"/>
      <c r="N237" s="214"/>
      <c r="O237" s="214"/>
      <c r="P237" s="214"/>
      <c r="Q237" s="214"/>
      <c r="R237" s="214"/>
      <c r="S237" s="214"/>
      <c r="T237" s="214"/>
      <c r="U237" s="214"/>
      <c r="V237" s="214"/>
      <c r="W237" s="214"/>
      <c r="X237" s="204"/>
      <c r="Y237" s="204"/>
      <c r="Z237" s="204"/>
      <c r="AA237" s="204"/>
      <c r="AB237" s="204"/>
      <c r="AC237" s="204"/>
      <c r="AD237" s="204"/>
      <c r="AE237" s="204"/>
      <c r="AF237" s="204"/>
      <c r="AG237" s="204" t="s">
        <v>164</v>
      </c>
      <c r="AH237" s="204"/>
      <c r="AI237" s="204"/>
      <c r="AJ237" s="204"/>
      <c r="AK237" s="204"/>
      <c r="AL237" s="204"/>
      <c r="AM237" s="204"/>
      <c r="AN237" s="204"/>
      <c r="AO237" s="204"/>
      <c r="AP237" s="204"/>
      <c r="AQ237" s="204"/>
      <c r="AR237" s="204"/>
      <c r="AS237" s="204"/>
      <c r="AT237" s="204"/>
      <c r="AU237" s="204"/>
      <c r="AV237" s="204"/>
      <c r="AW237" s="204"/>
      <c r="AX237" s="204"/>
      <c r="AY237" s="204"/>
      <c r="AZ237" s="204"/>
      <c r="BA237" s="204"/>
      <c r="BB237" s="204"/>
      <c r="BC237" s="204"/>
      <c r="BD237" s="204"/>
      <c r="BE237" s="204"/>
      <c r="BF237" s="204"/>
      <c r="BG237" s="204"/>
      <c r="BH237" s="204"/>
    </row>
    <row r="238" spans="1:60" ht="22.5" outlineLevel="1" x14ac:dyDescent="0.2">
      <c r="A238" s="223">
        <v>70</v>
      </c>
      <c r="B238" s="224" t="s">
        <v>444</v>
      </c>
      <c r="C238" s="240" t="s">
        <v>445</v>
      </c>
      <c r="D238" s="225" t="s">
        <v>381</v>
      </c>
      <c r="E238" s="226">
        <v>1</v>
      </c>
      <c r="F238" s="227"/>
      <c r="G238" s="228">
        <f>ROUND(E238*F238,2)</f>
        <v>0</v>
      </c>
      <c r="H238" s="227"/>
      <c r="I238" s="228">
        <f>ROUND(E238*H238,2)</f>
        <v>0</v>
      </c>
      <c r="J238" s="227"/>
      <c r="K238" s="228">
        <f>ROUND(E238*J238,2)</f>
        <v>0</v>
      </c>
      <c r="L238" s="228">
        <v>21</v>
      </c>
      <c r="M238" s="228">
        <f>G238*(1+L238/100)</f>
        <v>0</v>
      </c>
      <c r="N238" s="228">
        <v>5.0000000000000002E-5</v>
      </c>
      <c r="O238" s="228">
        <f>ROUND(E238*N238,2)</f>
        <v>0</v>
      </c>
      <c r="P238" s="228">
        <v>0</v>
      </c>
      <c r="Q238" s="228">
        <f>ROUND(E238*P238,2)</f>
        <v>0</v>
      </c>
      <c r="R238" s="228" t="s">
        <v>370</v>
      </c>
      <c r="S238" s="228" t="s">
        <v>134</v>
      </c>
      <c r="T238" s="229" t="s">
        <v>134</v>
      </c>
      <c r="U238" s="214">
        <v>0.42</v>
      </c>
      <c r="V238" s="214">
        <f>ROUND(E238*U238,2)</f>
        <v>0.42</v>
      </c>
      <c r="W238" s="214"/>
      <c r="X238" s="204"/>
      <c r="Y238" s="204"/>
      <c r="Z238" s="204"/>
      <c r="AA238" s="204"/>
      <c r="AB238" s="204"/>
      <c r="AC238" s="204"/>
      <c r="AD238" s="204"/>
      <c r="AE238" s="204"/>
      <c r="AF238" s="204"/>
      <c r="AG238" s="204" t="s">
        <v>156</v>
      </c>
      <c r="AH238" s="204"/>
      <c r="AI238" s="204"/>
      <c r="AJ238" s="204"/>
      <c r="AK238" s="204"/>
      <c r="AL238" s="204"/>
      <c r="AM238" s="204"/>
      <c r="AN238" s="204"/>
      <c r="AO238" s="204"/>
      <c r="AP238" s="204"/>
      <c r="AQ238" s="204"/>
      <c r="AR238" s="204"/>
      <c r="AS238" s="204"/>
      <c r="AT238" s="204"/>
      <c r="AU238" s="204"/>
      <c r="AV238" s="204"/>
      <c r="AW238" s="204"/>
      <c r="AX238" s="204"/>
      <c r="AY238" s="204"/>
      <c r="AZ238" s="204"/>
      <c r="BA238" s="204"/>
      <c r="BB238" s="204"/>
      <c r="BC238" s="204"/>
      <c r="BD238" s="204"/>
      <c r="BE238" s="204"/>
      <c r="BF238" s="204"/>
      <c r="BG238" s="204"/>
      <c r="BH238" s="204"/>
    </row>
    <row r="239" spans="1:60" outlineLevel="1" x14ac:dyDescent="0.2">
      <c r="A239" s="211"/>
      <c r="B239" s="212"/>
      <c r="C239" s="251" t="s">
        <v>371</v>
      </c>
      <c r="D239" s="248"/>
      <c r="E239" s="248"/>
      <c r="F239" s="248"/>
      <c r="G239" s="248"/>
      <c r="H239" s="214"/>
      <c r="I239" s="214"/>
      <c r="J239" s="214"/>
      <c r="K239" s="214"/>
      <c r="L239" s="214"/>
      <c r="M239" s="214"/>
      <c r="N239" s="214"/>
      <c r="O239" s="214"/>
      <c r="P239" s="214"/>
      <c r="Q239" s="214"/>
      <c r="R239" s="214"/>
      <c r="S239" s="214"/>
      <c r="T239" s="214"/>
      <c r="U239" s="214"/>
      <c r="V239" s="214"/>
      <c r="W239" s="214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 t="s">
        <v>164</v>
      </c>
      <c r="AH239" s="204"/>
      <c r="AI239" s="204"/>
      <c r="AJ239" s="204"/>
      <c r="AK239" s="204"/>
      <c r="AL239" s="204"/>
      <c r="AM239" s="204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</row>
    <row r="240" spans="1:60" ht="22.5" outlineLevel="1" x14ac:dyDescent="0.2">
      <c r="A240" s="223">
        <v>71</v>
      </c>
      <c r="B240" s="224" t="s">
        <v>446</v>
      </c>
      <c r="C240" s="240" t="s">
        <v>447</v>
      </c>
      <c r="D240" s="225" t="s">
        <v>381</v>
      </c>
      <c r="E240" s="226">
        <v>19</v>
      </c>
      <c r="F240" s="227"/>
      <c r="G240" s="228">
        <f>ROUND(E240*F240,2)</f>
        <v>0</v>
      </c>
      <c r="H240" s="227"/>
      <c r="I240" s="228">
        <f>ROUND(E240*H240,2)</f>
        <v>0</v>
      </c>
      <c r="J240" s="227"/>
      <c r="K240" s="228">
        <f>ROUND(E240*J240,2)</f>
        <v>0</v>
      </c>
      <c r="L240" s="228">
        <v>21</v>
      </c>
      <c r="M240" s="228">
        <f>G240*(1+L240/100)</f>
        <v>0</v>
      </c>
      <c r="N240" s="228">
        <v>1.0000000000000001E-5</v>
      </c>
      <c r="O240" s="228">
        <f>ROUND(E240*N240,2)</f>
        <v>0</v>
      </c>
      <c r="P240" s="228">
        <v>0</v>
      </c>
      <c r="Q240" s="228">
        <f>ROUND(E240*P240,2)</f>
        <v>0</v>
      </c>
      <c r="R240" s="228" t="s">
        <v>370</v>
      </c>
      <c r="S240" s="228" t="s">
        <v>134</v>
      </c>
      <c r="T240" s="229" t="s">
        <v>134</v>
      </c>
      <c r="U240" s="214">
        <v>0.17599999999999999</v>
      </c>
      <c r="V240" s="214">
        <f>ROUND(E240*U240,2)</f>
        <v>3.34</v>
      </c>
      <c r="W240" s="214"/>
      <c r="X240" s="204"/>
      <c r="Y240" s="204"/>
      <c r="Z240" s="204"/>
      <c r="AA240" s="204"/>
      <c r="AB240" s="204"/>
      <c r="AC240" s="204"/>
      <c r="AD240" s="204"/>
      <c r="AE240" s="204"/>
      <c r="AF240" s="204"/>
      <c r="AG240" s="204" t="s">
        <v>174</v>
      </c>
      <c r="AH240" s="204"/>
      <c r="AI240" s="204"/>
      <c r="AJ240" s="204"/>
      <c r="AK240" s="204"/>
      <c r="AL240" s="204"/>
      <c r="AM240" s="204"/>
      <c r="AN240" s="204"/>
      <c r="AO240" s="204"/>
      <c r="AP240" s="204"/>
      <c r="AQ240" s="204"/>
      <c r="AR240" s="204"/>
      <c r="AS240" s="204"/>
      <c r="AT240" s="204"/>
      <c r="AU240" s="204"/>
      <c r="AV240" s="204"/>
      <c r="AW240" s="204"/>
      <c r="AX240" s="204"/>
      <c r="AY240" s="204"/>
      <c r="AZ240" s="204"/>
      <c r="BA240" s="204"/>
      <c r="BB240" s="204"/>
      <c r="BC240" s="204"/>
      <c r="BD240" s="204"/>
      <c r="BE240" s="204"/>
      <c r="BF240" s="204"/>
      <c r="BG240" s="204"/>
      <c r="BH240" s="204"/>
    </row>
    <row r="241" spans="1:60" outlineLevel="1" x14ac:dyDescent="0.2">
      <c r="A241" s="211"/>
      <c r="B241" s="212"/>
      <c r="C241" s="251" t="s">
        <v>371</v>
      </c>
      <c r="D241" s="248"/>
      <c r="E241" s="248"/>
      <c r="F241" s="248"/>
      <c r="G241" s="248"/>
      <c r="H241" s="214"/>
      <c r="I241" s="214"/>
      <c r="J241" s="214"/>
      <c r="K241" s="214"/>
      <c r="L241" s="214"/>
      <c r="M241" s="214"/>
      <c r="N241" s="214"/>
      <c r="O241" s="214"/>
      <c r="P241" s="214"/>
      <c r="Q241" s="214"/>
      <c r="R241" s="214"/>
      <c r="S241" s="214"/>
      <c r="T241" s="214"/>
      <c r="U241" s="214"/>
      <c r="V241" s="214"/>
      <c r="W241" s="214"/>
      <c r="X241" s="204"/>
      <c r="Y241" s="204"/>
      <c r="Z241" s="204"/>
      <c r="AA241" s="204"/>
      <c r="AB241" s="204"/>
      <c r="AC241" s="204"/>
      <c r="AD241" s="204"/>
      <c r="AE241" s="204"/>
      <c r="AF241" s="204"/>
      <c r="AG241" s="204" t="s">
        <v>164</v>
      </c>
      <c r="AH241" s="204"/>
      <c r="AI241" s="204"/>
      <c r="AJ241" s="204"/>
      <c r="AK241" s="204"/>
      <c r="AL241" s="204"/>
      <c r="AM241" s="204"/>
      <c r="AN241" s="204"/>
      <c r="AO241" s="204"/>
      <c r="AP241" s="204"/>
      <c r="AQ241" s="204"/>
      <c r="AR241" s="204"/>
      <c r="AS241" s="204"/>
      <c r="AT241" s="204"/>
      <c r="AU241" s="204"/>
      <c r="AV241" s="204"/>
      <c r="AW241" s="204"/>
      <c r="AX241" s="204"/>
      <c r="AY241" s="204"/>
      <c r="AZ241" s="204"/>
      <c r="BA241" s="204"/>
      <c r="BB241" s="204"/>
      <c r="BC241" s="204"/>
      <c r="BD241" s="204"/>
      <c r="BE241" s="204"/>
      <c r="BF241" s="204"/>
      <c r="BG241" s="204"/>
      <c r="BH241" s="204"/>
    </row>
    <row r="242" spans="1:60" ht="22.5" outlineLevel="1" x14ac:dyDescent="0.2">
      <c r="A242" s="223">
        <v>72</v>
      </c>
      <c r="B242" s="224" t="s">
        <v>448</v>
      </c>
      <c r="C242" s="240" t="s">
        <v>449</v>
      </c>
      <c r="D242" s="225" t="s">
        <v>381</v>
      </c>
      <c r="E242" s="226">
        <v>1</v>
      </c>
      <c r="F242" s="227"/>
      <c r="G242" s="228">
        <f>ROUND(E242*F242,2)</f>
        <v>0</v>
      </c>
      <c r="H242" s="227"/>
      <c r="I242" s="228">
        <f>ROUND(E242*H242,2)</f>
        <v>0</v>
      </c>
      <c r="J242" s="227"/>
      <c r="K242" s="228">
        <f>ROUND(E242*J242,2)</f>
        <v>0</v>
      </c>
      <c r="L242" s="228">
        <v>21</v>
      </c>
      <c r="M242" s="228">
        <f>G242*(1+L242/100)</f>
        <v>0</v>
      </c>
      <c r="N242" s="228">
        <v>2.0000000000000002E-5</v>
      </c>
      <c r="O242" s="228">
        <f>ROUND(E242*N242,2)</f>
        <v>0</v>
      </c>
      <c r="P242" s="228">
        <v>0</v>
      </c>
      <c r="Q242" s="228">
        <f>ROUND(E242*P242,2)</f>
        <v>0</v>
      </c>
      <c r="R242" s="228" t="s">
        <v>370</v>
      </c>
      <c r="S242" s="228" t="s">
        <v>134</v>
      </c>
      <c r="T242" s="229" t="s">
        <v>134</v>
      </c>
      <c r="U242" s="214">
        <v>0.20599999999999999</v>
      </c>
      <c r="V242" s="214">
        <f>ROUND(E242*U242,2)</f>
        <v>0.21</v>
      </c>
      <c r="W242" s="214"/>
      <c r="X242" s="204"/>
      <c r="Y242" s="204"/>
      <c r="Z242" s="204"/>
      <c r="AA242" s="204"/>
      <c r="AB242" s="204"/>
      <c r="AC242" s="204"/>
      <c r="AD242" s="204"/>
      <c r="AE242" s="204"/>
      <c r="AF242" s="204"/>
      <c r="AG242" s="204" t="s">
        <v>156</v>
      </c>
      <c r="AH242" s="204"/>
      <c r="AI242" s="204"/>
      <c r="AJ242" s="204"/>
      <c r="AK242" s="204"/>
      <c r="AL242" s="204"/>
      <c r="AM242" s="204"/>
      <c r="AN242" s="204"/>
      <c r="AO242" s="204"/>
      <c r="AP242" s="204"/>
      <c r="AQ242" s="204"/>
      <c r="AR242" s="204"/>
      <c r="AS242" s="204"/>
      <c r="AT242" s="204"/>
      <c r="AU242" s="204"/>
      <c r="AV242" s="204"/>
      <c r="AW242" s="204"/>
      <c r="AX242" s="204"/>
      <c r="AY242" s="204"/>
      <c r="AZ242" s="204"/>
      <c r="BA242" s="204"/>
      <c r="BB242" s="204"/>
      <c r="BC242" s="204"/>
      <c r="BD242" s="204"/>
      <c r="BE242" s="204"/>
      <c r="BF242" s="204"/>
      <c r="BG242" s="204"/>
      <c r="BH242" s="204"/>
    </row>
    <row r="243" spans="1:60" outlineLevel="1" x14ac:dyDescent="0.2">
      <c r="A243" s="211"/>
      <c r="B243" s="212"/>
      <c r="C243" s="251" t="s">
        <v>371</v>
      </c>
      <c r="D243" s="248"/>
      <c r="E243" s="248"/>
      <c r="F243" s="248"/>
      <c r="G243" s="248"/>
      <c r="H243" s="214"/>
      <c r="I243" s="214"/>
      <c r="J243" s="214"/>
      <c r="K243" s="214"/>
      <c r="L243" s="214"/>
      <c r="M243" s="214"/>
      <c r="N243" s="214"/>
      <c r="O243" s="214"/>
      <c r="P243" s="214"/>
      <c r="Q243" s="214"/>
      <c r="R243" s="214"/>
      <c r="S243" s="214"/>
      <c r="T243" s="214"/>
      <c r="U243" s="214"/>
      <c r="V243" s="214"/>
      <c r="W243" s="214"/>
      <c r="X243" s="204"/>
      <c r="Y243" s="204"/>
      <c r="Z243" s="204"/>
      <c r="AA243" s="204"/>
      <c r="AB243" s="204"/>
      <c r="AC243" s="204"/>
      <c r="AD243" s="204"/>
      <c r="AE243" s="204"/>
      <c r="AF243" s="204"/>
      <c r="AG243" s="204" t="s">
        <v>164</v>
      </c>
      <c r="AH243" s="204"/>
      <c r="AI243" s="204"/>
      <c r="AJ243" s="204"/>
      <c r="AK243" s="204"/>
      <c r="AL243" s="204"/>
      <c r="AM243" s="204"/>
      <c r="AN243" s="204"/>
      <c r="AO243" s="204"/>
      <c r="AP243" s="204"/>
      <c r="AQ243" s="204"/>
      <c r="AR243" s="204"/>
      <c r="AS243" s="204"/>
      <c r="AT243" s="204"/>
      <c r="AU243" s="204"/>
      <c r="AV243" s="204"/>
      <c r="AW243" s="204"/>
      <c r="AX243" s="204"/>
      <c r="AY243" s="204"/>
      <c r="AZ243" s="204"/>
      <c r="BA243" s="204"/>
      <c r="BB243" s="204"/>
      <c r="BC243" s="204"/>
      <c r="BD243" s="204"/>
      <c r="BE243" s="204"/>
      <c r="BF243" s="204"/>
      <c r="BG243" s="204"/>
      <c r="BH243" s="204"/>
    </row>
    <row r="244" spans="1:60" ht="22.5" outlineLevel="1" x14ac:dyDescent="0.2">
      <c r="A244" s="223">
        <v>73</v>
      </c>
      <c r="B244" s="224" t="s">
        <v>450</v>
      </c>
      <c r="C244" s="240" t="s">
        <v>451</v>
      </c>
      <c r="D244" s="225" t="s">
        <v>381</v>
      </c>
      <c r="E244" s="226">
        <v>1</v>
      </c>
      <c r="F244" s="227"/>
      <c r="G244" s="228">
        <f>ROUND(E244*F244,2)</f>
        <v>0</v>
      </c>
      <c r="H244" s="227"/>
      <c r="I244" s="228">
        <f>ROUND(E244*H244,2)</f>
        <v>0</v>
      </c>
      <c r="J244" s="227"/>
      <c r="K244" s="228">
        <f>ROUND(E244*J244,2)</f>
        <v>0</v>
      </c>
      <c r="L244" s="228">
        <v>21</v>
      </c>
      <c r="M244" s="228">
        <f>G244*(1+L244/100)</f>
        <v>0</v>
      </c>
      <c r="N244" s="228">
        <v>3.0000000000000001E-5</v>
      </c>
      <c r="O244" s="228">
        <f>ROUND(E244*N244,2)</f>
        <v>0</v>
      </c>
      <c r="P244" s="228">
        <v>0</v>
      </c>
      <c r="Q244" s="228">
        <f>ROUND(E244*P244,2)</f>
        <v>0</v>
      </c>
      <c r="R244" s="228" t="s">
        <v>370</v>
      </c>
      <c r="S244" s="228" t="s">
        <v>134</v>
      </c>
      <c r="T244" s="229" t="s">
        <v>134</v>
      </c>
      <c r="U244" s="214">
        <v>0.24</v>
      </c>
      <c r="V244" s="214">
        <f>ROUND(E244*U244,2)</f>
        <v>0.24</v>
      </c>
      <c r="W244" s="214"/>
      <c r="X244" s="204"/>
      <c r="Y244" s="204"/>
      <c r="Z244" s="204"/>
      <c r="AA244" s="204"/>
      <c r="AB244" s="204"/>
      <c r="AC244" s="204"/>
      <c r="AD244" s="204"/>
      <c r="AE244" s="204"/>
      <c r="AF244" s="204"/>
      <c r="AG244" s="204" t="s">
        <v>156</v>
      </c>
      <c r="AH244" s="204"/>
      <c r="AI244" s="204"/>
      <c r="AJ244" s="204"/>
      <c r="AK244" s="204"/>
      <c r="AL244" s="204"/>
      <c r="AM244" s="204"/>
      <c r="AN244" s="204"/>
      <c r="AO244" s="204"/>
      <c r="AP244" s="204"/>
      <c r="AQ244" s="204"/>
      <c r="AR244" s="204"/>
      <c r="AS244" s="204"/>
      <c r="AT244" s="204"/>
      <c r="AU244" s="204"/>
      <c r="AV244" s="204"/>
      <c r="AW244" s="204"/>
      <c r="AX244" s="204"/>
      <c r="AY244" s="204"/>
      <c r="AZ244" s="204"/>
      <c r="BA244" s="204"/>
      <c r="BB244" s="204"/>
      <c r="BC244" s="204"/>
      <c r="BD244" s="204"/>
      <c r="BE244" s="204"/>
      <c r="BF244" s="204"/>
      <c r="BG244" s="204"/>
      <c r="BH244" s="204"/>
    </row>
    <row r="245" spans="1:60" outlineLevel="1" x14ac:dyDescent="0.2">
      <c r="A245" s="211"/>
      <c r="B245" s="212"/>
      <c r="C245" s="251" t="s">
        <v>371</v>
      </c>
      <c r="D245" s="248"/>
      <c r="E245" s="248"/>
      <c r="F245" s="248"/>
      <c r="G245" s="248"/>
      <c r="H245" s="214"/>
      <c r="I245" s="214"/>
      <c r="J245" s="214"/>
      <c r="K245" s="214"/>
      <c r="L245" s="214"/>
      <c r="M245" s="214"/>
      <c r="N245" s="214"/>
      <c r="O245" s="214"/>
      <c r="P245" s="214"/>
      <c r="Q245" s="214"/>
      <c r="R245" s="214"/>
      <c r="S245" s="214"/>
      <c r="T245" s="214"/>
      <c r="U245" s="214"/>
      <c r="V245" s="214"/>
      <c r="W245" s="214"/>
      <c r="X245" s="204"/>
      <c r="Y245" s="204"/>
      <c r="Z245" s="204"/>
      <c r="AA245" s="204"/>
      <c r="AB245" s="204"/>
      <c r="AC245" s="204"/>
      <c r="AD245" s="204"/>
      <c r="AE245" s="204"/>
      <c r="AF245" s="204"/>
      <c r="AG245" s="204" t="s">
        <v>164</v>
      </c>
      <c r="AH245" s="204"/>
      <c r="AI245" s="204"/>
      <c r="AJ245" s="204"/>
      <c r="AK245" s="204"/>
      <c r="AL245" s="204"/>
      <c r="AM245" s="204"/>
      <c r="AN245" s="204"/>
      <c r="AO245" s="204"/>
      <c r="AP245" s="204"/>
      <c r="AQ245" s="204"/>
      <c r="AR245" s="204"/>
      <c r="AS245" s="204"/>
      <c r="AT245" s="204"/>
      <c r="AU245" s="204"/>
      <c r="AV245" s="204"/>
      <c r="AW245" s="204"/>
      <c r="AX245" s="204"/>
      <c r="AY245" s="204"/>
      <c r="AZ245" s="204"/>
      <c r="BA245" s="204"/>
      <c r="BB245" s="204"/>
      <c r="BC245" s="204"/>
      <c r="BD245" s="204"/>
      <c r="BE245" s="204"/>
      <c r="BF245" s="204"/>
      <c r="BG245" s="204"/>
      <c r="BH245" s="204"/>
    </row>
    <row r="246" spans="1:60" ht="22.5" outlineLevel="1" x14ac:dyDescent="0.2">
      <c r="A246" s="223">
        <v>74</v>
      </c>
      <c r="B246" s="224" t="s">
        <v>452</v>
      </c>
      <c r="C246" s="240" t="s">
        <v>453</v>
      </c>
      <c r="D246" s="225" t="s">
        <v>381</v>
      </c>
      <c r="E246" s="226">
        <v>1</v>
      </c>
      <c r="F246" s="227"/>
      <c r="G246" s="228">
        <f>ROUND(E246*F246,2)</f>
        <v>0</v>
      </c>
      <c r="H246" s="227"/>
      <c r="I246" s="228">
        <f>ROUND(E246*H246,2)</f>
        <v>0</v>
      </c>
      <c r="J246" s="227"/>
      <c r="K246" s="228">
        <f>ROUND(E246*J246,2)</f>
        <v>0</v>
      </c>
      <c r="L246" s="228">
        <v>21</v>
      </c>
      <c r="M246" s="228">
        <f>G246*(1+L246/100)</f>
        <v>0</v>
      </c>
      <c r="N246" s="228">
        <v>3.0000000000000001E-5</v>
      </c>
      <c r="O246" s="228">
        <f>ROUND(E246*N246,2)</f>
        <v>0</v>
      </c>
      <c r="P246" s="228">
        <v>0</v>
      </c>
      <c r="Q246" s="228">
        <f>ROUND(E246*P246,2)</f>
        <v>0</v>
      </c>
      <c r="R246" s="228" t="s">
        <v>370</v>
      </c>
      <c r="S246" s="228" t="s">
        <v>134</v>
      </c>
      <c r="T246" s="229" t="s">
        <v>134</v>
      </c>
      <c r="U246" s="214">
        <v>0.26900000000000002</v>
      </c>
      <c r="V246" s="214">
        <f>ROUND(E246*U246,2)</f>
        <v>0.27</v>
      </c>
      <c r="W246" s="214"/>
      <c r="X246" s="204"/>
      <c r="Y246" s="204"/>
      <c r="Z246" s="204"/>
      <c r="AA246" s="204"/>
      <c r="AB246" s="204"/>
      <c r="AC246" s="204"/>
      <c r="AD246" s="204"/>
      <c r="AE246" s="204"/>
      <c r="AF246" s="204"/>
      <c r="AG246" s="204" t="s">
        <v>156</v>
      </c>
      <c r="AH246" s="204"/>
      <c r="AI246" s="204"/>
      <c r="AJ246" s="204"/>
      <c r="AK246" s="204"/>
      <c r="AL246" s="204"/>
      <c r="AM246" s="204"/>
      <c r="AN246" s="204"/>
      <c r="AO246" s="204"/>
      <c r="AP246" s="204"/>
      <c r="AQ246" s="204"/>
      <c r="AR246" s="204"/>
      <c r="AS246" s="204"/>
      <c r="AT246" s="204"/>
      <c r="AU246" s="204"/>
      <c r="AV246" s="204"/>
      <c r="AW246" s="204"/>
      <c r="AX246" s="204"/>
      <c r="AY246" s="204"/>
      <c r="AZ246" s="204"/>
      <c r="BA246" s="204"/>
      <c r="BB246" s="204"/>
      <c r="BC246" s="204"/>
      <c r="BD246" s="204"/>
      <c r="BE246" s="204"/>
      <c r="BF246" s="204"/>
      <c r="BG246" s="204"/>
      <c r="BH246" s="204"/>
    </row>
    <row r="247" spans="1:60" outlineLevel="1" x14ac:dyDescent="0.2">
      <c r="A247" s="211"/>
      <c r="B247" s="212"/>
      <c r="C247" s="251" t="s">
        <v>371</v>
      </c>
      <c r="D247" s="248"/>
      <c r="E247" s="248"/>
      <c r="F247" s="248"/>
      <c r="G247" s="248"/>
      <c r="H247" s="214"/>
      <c r="I247" s="214"/>
      <c r="J247" s="214"/>
      <c r="K247" s="214"/>
      <c r="L247" s="214"/>
      <c r="M247" s="214"/>
      <c r="N247" s="214"/>
      <c r="O247" s="214"/>
      <c r="P247" s="214"/>
      <c r="Q247" s="214"/>
      <c r="R247" s="214"/>
      <c r="S247" s="214"/>
      <c r="T247" s="214"/>
      <c r="U247" s="214"/>
      <c r="V247" s="214"/>
      <c r="W247" s="214"/>
      <c r="X247" s="204"/>
      <c r="Y247" s="204"/>
      <c r="Z247" s="204"/>
      <c r="AA247" s="204"/>
      <c r="AB247" s="204"/>
      <c r="AC247" s="204"/>
      <c r="AD247" s="204"/>
      <c r="AE247" s="204"/>
      <c r="AF247" s="204"/>
      <c r="AG247" s="204" t="s">
        <v>164</v>
      </c>
      <c r="AH247" s="204"/>
      <c r="AI247" s="204"/>
      <c r="AJ247" s="204"/>
      <c r="AK247" s="204"/>
      <c r="AL247" s="204"/>
      <c r="AM247" s="204"/>
      <c r="AN247" s="204"/>
      <c r="AO247" s="204"/>
      <c r="AP247" s="204"/>
      <c r="AQ247" s="204"/>
      <c r="AR247" s="204"/>
      <c r="AS247" s="204"/>
      <c r="AT247" s="204"/>
      <c r="AU247" s="204"/>
      <c r="AV247" s="204"/>
      <c r="AW247" s="204"/>
      <c r="AX247" s="204"/>
      <c r="AY247" s="204"/>
      <c r="AZ247" s="204"/>
      <c r="BA247" s="204"/>
      <c r="BB247" s="204"/>
      <c r="BC247" s="204"/>
      <c r="BD247" s="204"/>
      <c r="BE247" s="204"/>
      <c r="BF247" s="204"/>
      <c r="BG247" s="204"/>
      <c r="BH247" s="204"/>
    </row>
    <row r="248" spans="1:60" ht="33.75" outlineLevel="1" x14ac:dyDescent="0.2">
      <c r="A248" s="223">
        <v>75</v>
      </c>
      <c r="B248" s="224" t="s">
        <v>454</v>
      </c>
      <c r="C248" s="240" t="s">
        <v>455</v>
      </c>
      <c r="D248" s="225" t="s">
        <v>456</v>
      </c>
      <c r="E248" s="226">
        <v>4</v>
      </c>
      <c r="F248" s="227"/>
      <c r="G248" s="228">
        <f>ROUND(E248*F248,2)</f>
        <v>0</v>
      </c>
      <c r="H248" s="227"/>
      <c r="I248" s="228">
        <f>ROUND(E248*H248,2)</f>
        <v>0</v>
      </c>
      <c r="J248" s="227"/>
      <c r="K248" s="228">
        <f>ROUND(E248*J248,2)</f>
        <v>0</v>
      </c>
      <c r="L248" s="228">
        <v>21</v>
      </c>
      <c r="M248" s="228">
        <f>G248*(1+L248/100)</f>
        <v>0</v>
      </c>
      <c r="N248" s="228">
        <v>1.2999999999999999E-4</v>
      </c>
      <c r="O248" s="228">
        <f>ROUND(E248*N248,2)</f>
        <v>0</v>
      </c>
      <c r="P248" s="228">
        <v>0</v>
      </c>
      <c r="Q248" s="228">
        <f>ROUND(E248*P248,2)</f>
        <v>0</v>
      </c>
      <c r="R248" s="228" t="s">
        <v>370</v>
      </c>
      <c r="S248" s="228" t="s">
        <v>134</v>
      </c>
      <c r="T248" s="229" t="s">
        <v>134</v>
      </c>
      <c r="U248" s="214">
        <v>7.5</v>
      </c>
      <c r="V248" s="214">
        <f>ROUND(E248*U248,2)</f>
        <v>30</v>
      </c>
      <c r="W248" s="214"/>
      <c r="X248" s="204"/>
      <c r="Y248" s="204"/>
      <c r="Z248" s="204"/>
      <c r="AA248" s="204"/>
      <c r="AB248" s="204"/>
      <c r="AC248" s="204"/>
      <c r="AD248" s="204"/>
      <c r="AE248" s="204"/>
      <c r="AF248" s="204"/>
      <c r="AG248" s="204" t="s">
        <v>156</v>
      </c>
      <c r="AH248" s="204"/>
      <c r="AI248" s="204"/>
      <c r="AJ248" s="204"/>
      <c r="AK248" s="204"/>
      <c r="AL248" s="204"/>
      <c r="AM248" s="204"/>
      <c r="AN248" s="204"/>
      <c r="AO248" s="204"/>
      <c r="AP248" s="204"/>
      <c r="AQ248" s="204"/>
      <c r="AR248" s="204"/>
      <c r="AS248" s="204"/>
      <c r="AT248" s="204"/>
      <c r="AU248" s="204"/>
      <c r="AV248" s="204"/>
      <c r="AW248" s="204"/>
      <c r="AX248" s="204"/>
      <c r="AY248" s="204"/>
      <c r="AZ248" s="204"/>
      <c r="BA248" s="204"/>
      <c r="BB248" s="204"/>
      <c r="BC248" s="204"/>
      <c r="BD248" s="204"/>
      <c r="BE248" s="204"/>
      <c r="BF248" s="204"/>
      <c r="BG248" s="204"/>
      <c r="BH248" s="204"/>
    </row>
    <row r="249" spans="1:60" outlineLevel="1" x14ac:dyDescent="0.2">
      <c r="A249" s="211"/>
      <c r="B249" s="212"/>
      <c r="C249" s="251" t="s">
        <v>457</v>
      </c>
      <c r="D249" s="248"/>
      <c r="E249" s="248"/>
      <c r="F249" s="248"/>
      <c r="G249" s="248"/>
      <c r="H249" s="214"/>
      <c r="I249" s="214"/>
      <c r="J249" s="214"/>
      <c r="K249" s="214"/>
      <c r="L249" s="214"/>
      <c r="M249" s="214"/>
      <c r="N249" s="214"/>
      <c r="O249" s="214"/>
      <c r="P249" s="214"/>
      <c r="Q249" s="214"/>
      <c r="R249" s="214"/>
      <c r="S249" s="214"/>
      <c r="T249" s="214"/>
      <c r="U249" s="214"/>
      <c r="V249" s="214"/>
      <c r="W249" s="214"/>
      <c r="X249" s="204"/>
      <c r="Y249" s="204"/>
      <c r="Z249" s="204"/>
      <c r="AA249" s="204"/>
      <c r="AB249" s="204"/>
      <c r="AC249" s="204"/>
      <c r="AD249" s="204"/>
      <c r="AE249" s="204"/>
      <c r="AF249" s="204"/>
      <c r="AG249" s="204" t="s">
        <v>164</v>
      </c>
      <c r="AH249" s="204"/>
      <c r="AI249" s="204"/>
      <c r="AJ249" s="204"/>
      <c r="AK249" s="204"/>
      <c r="AL249" s="204"/>
      <c r="AM249" s="204"/>
      <c r="AN249" s="204"/>
      <c r="AO249" s="204"/>
      <c r="AP249" s="204"/>
      <c r="AQ249" s="204"/>
      <c r="AR249" s="204"/>
      <c r="AS249" s="204"/>
      <c r="AT249" s="204"/>
      <c r="AU249" s="204"/>
      <c r="AV249" s="204"/>
      <c r="AW249" s="204"/>
      <c r="AX249" s="204"/>
      <c r="AY249" s="204"/>
      <c r="AZ249" s="204"/>
      <c r="BA249" s="204"/>
      <c r="BB249" s="204"/>
      <c r="BC249" s="204"/>
      <c r="BD249" s="204"/>
      <c r="BE249" s="204"/>
      <c r="BF249" s="204"/>
      <c r="BG249" s="204"/>
      <c r="BH249" s="204"/>
    </row>
    <row r="250" spans="1:60" ht="33.75" outlineLevel="1" x14ac:dyDescent="0.2">
      <c r="A250" s="223">
        <v>76</v>
      </c>
      <c r="B250" s="224" t="s">
        <v>458</v>
      </c>
      <c r="C250" s="240" t="s">
        <v>459</v>
      </c>
      <c r="D250" s="225" t="s">
        <v>456</v>
      </c>
      <c r="E250" s="226">
        <v>1</v>
      </c>
      <c r="F250" s="227"/>
      <c r="G250" s="228">
        <f>ROUND(E250*F250,2)</f>
        <v>0</v>
      </c>
      <c r="H250" s="227"/>
      <c r="I250" s="228">
        <f>ROUND(E250*H250,2)</f>
        <v>0</v>
      </c>
      <c r="J250" s="227"/>
      <c r="K250" s="228">
        <f>ROUND(E250*J250,2)</f>
        <v>0</v>
      </c>
      <c r="L250" s="228">
        <v>21</v>
      </c>
      <c r="M250" s="228">
        <f>G250*(1+L250/100)</f>
        <v>0</v>
      </c>
      <c r="N250" s="228">
        <v>2.5000000000000001E-4</v>
      </c>
      <c r="O250" s="228">
        <f>ROUND(E250*N250,2)</f>
        <v>0</v>
      </c>
      <c r="P250" s="228">
        <v>0</v>
      </c>
      <c r="Q250" s="228">
        <f>ROUND(E250*P250,2)</f>
        <v>0</v>
      </c>
      <c r="R250" s="228" t="s">
        <v>370</v>
      </c>
      <c r="S250" s="228" t="s">
        <v>134</v>
      </c>
      <c r="T250" s="229" t="s">
        <v>134</v>
      </c>
      <c r="U250" s="214">
        <v>8.6999999999999993</v>
      </c>
      <c r="V250" s="214">
        <f>ROUND(E250*U250,2)</f>
        <v>8.6999999999999993</v>
      </c>
      <c r="W250" s="214"/>
      <c r="X250" s="204"/>
      <c r="Y250" s="204"/>
      <c r="Z250" s="204"/>
      <c r="AA250" s="204"/>
      <c r="AB250" s="204"/>
      <c r="AC250" s="204"/>
      <c r="AD250" s="204"/>
      <c r="AE250" s="204"/>
      <c r="AF250" s="204"/>
      <c r="AG250" s="204" t="s">
        <v>156</v>
      </c>
      <c r="AH250" s="204"/>
      <c r="AI250" s="204"/>
      <c r="AJ250" s="204"/>
      <c r="AK250" s="204"/>
      <c r="AL250" s="204"/>
      <c r="AM250" s="204"/>
      <c r="AN250" s="204"/>
      <c r="AO250" s="204"/>
      <c r="AP250" s="204"/>
      <c r="AQ250" s="204"/>
      <c r="AR250" s="204"/>
      <c r="AS250" s="204"/>
      <c r="AT250" s="204"/>
      <c r="AU250" s="204"/>
      <c r="AV250" s="204"/>
      <c r="AW250" s="204"/>
      <c r="AX250" s="204"/>
      <c r="AY250" s="204"/>
      <c r="AZ250" s="204"/>
      <c r="BA250" s="204"/>
      <c r="BB250" s="204"/>
      <c r="BC250" s="204"/>
      <c r="BD250" s="204"/>
      <c r="BE250" s="204"/>
      <c r="BF250" s="204"/>
      <c r="BG250" s="204"/>
      <c r="BH250" s="204"/>
    </row>
    <row r="251" spans="1:60" outlineLevel="1" x14ac:dyDescent="0.2">
      <c r="A251" s="211"/>
      <c r="B251" s="212"/>
      <c r="C251" s="251" t="s">
        <v>457</v>
      </c>
      <c r="D251" s="248"/>
      <c r="E251" s="248"/>
      <c r="F251" s="248"/>
      <c r="G251" s="248"/>
      <c r="H251" s="214"/>
      <c r="I251" s="214"/>
      <c r="J251" s="214"/>
      <c r="K251" s="214"/>
      <c r="L251" s="214"/>
      <c r="M251" s="214"/>
      <c r="N251" s="214"/>
      <c r="O251" s="214"/>
      <c r="P251" s="214"/>
      <c r="Q251" s="214"/>
      <c r="R251" s="214"/>
      <c r="S251" s="214"/>
      <c r="T251" s="214"/>
      <c r="U251" s="214"/>
      <c r="V251" s="214"/>
      <c r="W251" s="214"/>
      <c r="X251" s="204"/>
      <c r="Y251" s="204"/>
      <c r="Z251" s="204"/>
      <c r="AA251" s="204"/>
      <c r="AB251" s="204"/>
      <c r="AC251" s="204"/>
      <c r="AD251" s="204"/>
      <c r="AE251" s="204"/>
      <c r="AF251" s="204"/>
      <c r="AG251" s="204" t="s">
        <v>164</v>
      </c>
      <c r="AH251" s="204"/>
      <c r="AI251" s="204"/>
      <c r="AJ251" s="204"/>
      <c r="AK251" s="204"/>
      <c r="AL251" s="204"/>
      <c r="AM251" s="204"/>
      <c r="AN251" s="204"/>
      <c r="AO251" s="204"/>
      <c r="AP251" s="204"/>
      <c r="AQ251" s="204"/>
      <c r="AR251" s="204"/>
      <c r="AS251" s="204"/>
      <c r="AT251" s="204"/>
      <c r="AU251" s="204"/>
      <c r="AV251" s="204"/>
      <c r="AW251" s="204"/>
      <c r="AX251" s="204"/>
      <c r="AY251" s="204"/>
      <c r="AZ251" s="204"/>
      <c r="BA251" s="204"/>
      <c r="BB251" s="204"/>
      <c r="BC251" s="204"/>
      <c r="BD251" s="204"/>
      <c r="BE251" s="204"/>
      <c r="BF251" s="204"/>
      <c r="BG251" s="204"/>
      <c r="BH251" s="204"/>
    </row>
    <row r="252" spans="1:60" ht="33.75" outlineLevel="1" x14ac:dyDescent="0.2">
      <c r="A252" s="223">
        <v>77</v>
      </c>
      <c r="B252" s="224" t="s">
        <v>460</v>
      </c>
      <c r="C252" s="240" t="s">
        <v>461</v>
      </c>
      <c r="D252" s="225" t="s">
        <v>462</v>
      </c>
      <c r="E252" s="226">
        <v>15</v>
      </c>
      <c r="F252" s="227"/>
      <c r="G252" s="228">
        <f>ROUND(E252*F252,2)</f>
        <v>0</v>
      </c>
      <c r="H252" s="227"/>
      <c r="I252" s="228">
        <f>ROUND(E252*H252,2)</f>
        <v>0</v>
      </c>
      <c r="J252" s="227"/>
      <c r="K252" s="228">
        <f>ROUND(E252*J252,2)</f>
        <v>0</v>
      </c>
      <c r="L252" s="228">
        <v>21</v>
      </c>
      <c r="M252" s="228">
        <f>G252*(1+L252/100)</f>
        <v>0</v>
      </c>
      <c r="N252" s="228">
        <v>2.0000000000000002E-5</v>
      </c>
      <c r="O252" s="228">
        <f>ROUND(E252*N252,2)</f>
        <v>0</v>
      </c>
      <c r="P252" s="228">
        <v>0</v>
      </c>
      <c r="Q252" s="228">
        <f>ROUND(E252*P252,2)</f>
        <v>0</v>
      </c>
      <c r="R252" s="228" t="s">
        <v>370</v>
      </c>
      <c r="S252" s="228" t="s">
        <v>134</v>
      </c>
      <c r="T252" s="229" t="s">
        <v>134</v>
      </c>
      <c r="U252" s="214">
        <v>0.31</v>
      </c>
      <c r="V252" s="214">
        <f>ROUND(E252*U252,2)</f>
        <v>4.6500000000000004</v>
      </c>
      <c r="W252" s="214"/>
      <c r="X252" s="204"/>
      <c r="Y252" s="204"/>
      <c r="Z252" s="204"/>
      <c r="AA252" s="204"/>
      <c r="AB252" s="204"/>
      <c r="AC252" s="204"/>
      <c r="AD252" s="204"/>
      <c r="AE252" s="204"/>
      <c r="AF252" s="204"/>
      <c r="AG252" s="204" t="s">
        <v>156</v>
      </c>
      <c r="AH252" s="204"/>
      <c r="AI252" s="204"/>
      <c r="AJ252" s="204"/>
      <c r="AK252" s="204"/>
      <c r="AL252" s="204"/>
      <c r="AM252" s="204"/>
      <c r="AN252" s="204"/>
      <c r="AO252" s="204"/>
      <c r="AP252" s="204"/>
      <c r="AQ252" s="204"/>
      <c r="AR252" s="204"/>
      <c r="AS252" s="204"/>
      <c r="AT252" s="204"/>
      <c r="AU252" s="204"/>
      <c r="AV252" s="204"/>
      <c r="AW252" s="204"/>
      <c r="AX252" s="204"/>
      <c r="AY252" s="204"/>
      <c r="AZ252" s="204"/>
      <c r="BA252" s="204"/>
      <c r="BB252" s="204"/>
      <c r="BC252" s="204"/>
      <c r="BD252" s="204"/>
      <c r="BE252" s="204"/>
      <c r="BF252" s="204"/>
      <c r="BG252" s="204"/>
      <c r="BH252" s="204"/>
    </row>
    <row r="253" spans="1:60" outlineLevel="1" x14ac:dyDescent="0.2">
      <c r="A253" s="211"/>
      <c r="B253" s="212"/>
      <c r="C253" s="251" t="s">
        <v>457</v>
      </c>
      <c r="D253" s="248"/>
      <c r="E253" s="248"/>
      <c r="F253" s="248"/>
      <c r="G253" s="248"/>
      <c r="H253" s="214"/>
      <c r="I253" s="214"/>
      <c r="J253" s="214"/>
      <c r="K253" s="214"/>
      <c r="L253" s="214"/>
      <c r="M253" s="214"/>
      <c r="N253" s="214"/>
      <c r="O253" s="214"/>
      <c r="P253" s="214"/>
      <c r="Q253" s="214"/>
      <c r="R253" s="214"/>
      <c r="S253" s="214"/>
      <c r="T253" s="214"/>
      <c r="U253" s="214"/>
      <c r="V253" s="214"/>
      <c r="W253" s="214"/>
      <c r="X253" s="204"/>
      <c r="Y253" s="204"/>
      <c r="Z253" s="204"/>
      <c r="AA253" s="204"/>
      <c r="AB253" s="204"/>
      <c r="AC253" s="204"/>
      <c r="AD253" s="204"/>
      <c r="AE253" s="204"/>
      <c r="AF253" s="204"/>
      <c r="AG253" s="204" t="s">
        <v>164</v>
      </c>
      <c r="AH253" s="204"/>
      <c r="AI253" s="204"/>
      <c r="AJ253" s="204"/>
      <c r="AK253" s="204"/>
      <c r="AL253" s="204"/>
      <c r="AM253" s="204"/>
      <c r="AN253" s="204"/>
      <c r="AO253" s="204"/>
      <c r="AP253" s="204"/>
      <c r="AQ253" s="204"/>
      <c r="AR253" s="204"/>
      <c r="AS253" s="204"/>
      <c r="AT253" s="204"/>
      <c r="AU253" s="204"/>
      <c r="AV253" s="204"/>
      <c r="AW253" s="204"/>
      <c r="AX253" s="204"/>
      <c r="AY253" s="204"/>
      <c r="AZ253" s="204"/>
      <c r="BA253" s="204"/>
      <c r="BB253" s="204"/>
      <c r="BC253" s="204"/>
      <c r="BD253" s="204"/>
      <c r="BE253" s="204"/>
      <c r="BF253" s="204"/>
      <c r="BG253" s="204"/>
      <c r="BH253" s="204"/>
    </row>
    <row r="254" spans="1:60" outlineLevel="1" x14ac:dyDescent="0.2">
      <c r="A254" s="230">
        <v>78</v>
      </c>
      <c r="B254" s="231" t="s">
        <v>463</v>
      </c>
      <c r="C254" s="239" t="s">
        <v>464</v>
      </c>
      <c r="D254" s="232" t="s">
        <v>169</v>
      </c>
      <c r="E254" s="233">
        <v>97.9</v>
      </c>
      <c r="F254" s="234"/>
      <c r="G254" s="235">
        <f>ROUND(E254*F254,2)</f>
        <v>0</v>
      </c>
      <c r="H254" s="234"/>
      <c r="I254" s="235">
        <f>ROUND(E254*H254,2)</f>
        <v>0</v>
      </c>
      <c r="J254" s="234"/>
      <c r="K254" s="235">
        <f>ROUND(E254*J254,2)</f>
        <v>0</v>
      </c>
      <c r="L254" s="235">
        <v>21</v>
      </c>
      <c r="M254" s="235">
        <f>G254*(1+L254/100)</f>
        <v>0</v>
      </c>
      <c r="N254" s="235">
        <v>0</v>
      </c>
      <c r="O254" s="235">
        <f>ROUND(E254*N254,2)</f>
        <v>0</v>
      </c>
      <c r="P254" s="235">
        <v>0</v>
      </c>
      <c r="Q254" s="235">
        <f>ROUND(E254*P254,2)</f>
        <v>0</v>
      </c>
      <c r="R254" s="235" t="s">
        <v>370</v>
      </c>
      <c r="S254" s="235" t="s">
        <v>134</v>
      </c>
      <c r="T254" s="236" t="s">
        <v>134</v>
      </c>
      <c r="U254" s="214">
        <v>5.0999999999999997E-2</v>
      </c>
      <c r="V254" s="214">
        <f>ROUND(E254*U254,2)</f>
        <v>4.99</v>
      </c>
      <c r="W254" s="214"/>
      <c r="X254" s="204"/>
      <c r="Y254" s="204"/>
      <c r="Z254" s="204"/>
      <c r="AA254" s="204"/>
      <c r="AB254" s="204"/>
      <c r="AC254" s="204"/>
      <c r="AD254" s="204"/>
      <c r="AE254" s="204"/>
      <c r="AF254" s="204"/>
      <c r="AG254" s="204" t="s">
        <v>156</v>
      </c>
      <c r="AH254" s="204"/>
      <c r="AI254" s="204"/>
      <c r="AJ254" s="204"/>
      <c r="AK254" s="204"/>
      <c r="AL254" s="204"/>
      <c r="AM254" s="204"/>
      <c r="AN254" s="204"/>
      <c r="AO254" s="204"/>
      <c r="AP254" s="204"/>
      <c r="AQ254" s="204"/>
      <c r="AR254" s="204"/>
      <c r="AS254" s="204"/>
      <c r="AT254" s="204"/>
      <c r="AU254" s="204"/>
      <c r="AV254" s="204"/>
      <c r="AW254" s="204"/>
      <c r="AX254" s="204"/>
      <c r="AY254" s="204"/>
      <c r="AZ254" s="204"/>
      <c r="BA254" s="204"/>
      <c r="BB254" s="204"/>
      <c r="BC254" s="204"/>
      <c r="BD254" s="204"/>
      <c r="BE254" s="204"/>
      <c r="BF254" s="204"/>
      <c r="BG254" s="204"/>
      <c r="BH254" s="204"/>
    </row>
    <row r="255" spans="1:60" outlineLevel="1" x14ac:dyDescent="0.2">
      <c r="A255" s="223">
        <v>79</v>
      </c>
      <c r="B255" s="224" t="s">
        <v>465</v>
      </c>
      <c r="C255" s="240" t="s">
        <v>466</v>
      </c>
      <c r="D255" s="225" t="s">
        <v>381</v>
      </c>
      <c r="E255" s="226">
        <v>3</v>
      </c>
      <c r="F255" s="227"/>
      <c r="G255" s="228">
        <f>ROUND(E255*F255,2)</f>
        <v>0</v>
      </c>
      <c r="H255" s="227"/>
      <c r="I255" s="228">
        <f>ROUND(E255*H255,2)</f>
        <v>0</v>
      </c>
      <c r="J255" s="227"/>
      <c r="K255" s="228">
        <f>ROUND(E255*J255,2)</f>
        <v>0</v>
      </c>
      <c r="L255" s="228">
        <v>21</v>
      </c>
      <c r="M255" s="228">
        <f>G255*(1+L255/100)</f>
        <v>0</v>
      </c>
      <c r="N255" s="228">
        <v>0</v>
      </c>
      <c r="O255" s="228">
        <f>ROUND(E255*N255,2)</f>
        <v>0</v>
      </c>
      <c r="P255" s="228">
        <v>0</v>
      </c>
      <c r="Q255" s="228">
        <f>ROUND(E255*P255,2)</f>
        <v>0</v>
      </c>
      <c r="R255" s="228" t="s">
        <v>370</v>
      </c>
      <c r="S255" s="228" t="s">
        <v>134</v>
      </c>
      <c r="T255" s="229" t="s">
        <v>134</v>
      </c>
      <c r="U255" s="214">
        <v>0.79</v>
      </c>
      <c r="V255" s="214">
        <f>ROUND(E255*U255,2)</f>
        <v>2.37</v>
      </c>
      <c r="W255" s="214"/>
      <c r="X255" s="204"/>
      <c r="Y255" s="204"/>
      <c r="Z255" s="204"/>
      <c r="AA255" s="204"/>
      <c r="AB255" s="204"/>
      <c r="AC255" s="204"/>
      <c r="AD255" s="204"/>
      <c r="AE255" s="204"/>
      <c r="AF255" s="204"/>
      <c r="AG255" s="204" t="s">
        <v>174</v>
      </c>
      <c r="AH255" s="204"/>
      <c r="AI255" s="204"/>
      <c r="AJ255" s="204"/>
      <c r="AK255" s="204"/>
      <c r="AL255" s="204"/>
      <c r="AM255" s="204"/>
      <c r="AN255" s="204"/>
      <c r="AO255" s="204"/>
      <c r="AP255" s="204"/>
      <c r="AQ255" s="204"/>
      <c r="AR255" s="204"/>
      <c r="AS255" s="204"/>
      <c r="AT255" s="204"/>
      <c r="AU255" s="204"/>
      <c r="AV255" s="204"/>
      <c r="AW255" s="204"/>
      <c r="AX255" s="204"/>
      <c r="AY255" s="204"/>
      <c r="AZ255" s="204"/>
      <c r="BA255" s="204"/>
      <c r="BB255" s="204"/>
      <c r="BC255" s="204"/>
      <c r="BD255" s="204"/>
      <c r="BE255" s="204"/>
      <c r="BF255" s="204"/>
      <c r="BG255" s="204"/>
      <c r="BH255" s="204"/>
    </row>
    <row r="256" spans="1:60" outlineLevel="1" x14ac:dyDescent="0.2">
      <c r="A256" s="211"/>
      <c r="B256" s="212"/>
      <c r="C256" s="251" t="s">
        <v>467</v>
      </c>
      <c r="D256" s="248"/>
      <c r="E256" s="248"/>
      <c r="F256" s="248"/>
      <c r="G256" s="248"/>
      <c r="H256" s="214"/>
      <c r="I256" s="214"/>
      <c r="J256" s="214"/>
      <c r="K256" s="214"/>
      <c r="L256" s="214"/>
      <c r="M256" s="214"/>
      <c r="N256" s="214"/>
      <c r="O256" s="214"/>
      <c r="P256" s="214"/>
      <c r="Q256" s="214"/>
      <c r="R256" s="214"/>
      <c r="S256" s="214"/>
      <c r="T256" s="214"/>
      <c r="U256" s="214"/>
      <c r="V256" s="214"/>
      <c r="W256" s="214"/>
      <c r="X256" s="204"/>
      <c r="Y256" s="204"/>
      <c r="Z256" s="204"/>
      <c r="AA256" s="204"/>
      <c r="AB256" s="204"/>
      <c r="AC256" s="204"/>
      <c r="AD256" s="204"/>
      <c r="AE256" s="204"/>
      <c r="AF256" s="204"/>
      <c r="AG256" s="204" t="s">
        <v>164</v>
      </c>
      <c r="AH256" s="204"/>
      <c r="AI256" s="204"/>
      <c r="AJ256" s="204"/>
      <c r="AK256" s="204"/>
      <c r="AL256" s="204"/>
      <c r="AM256" s="204"/>
      <c r="AN256" s="204"/>
      <c r="AO256" s="204"/>
      <c r="AP256" s="204"/>
      <c r="AQ256" s="204"/>
      <c r="AR256" s="204"/>
      <c r="AS256" s="204"/>
      <c r="AT256" s="204"/>
      <c r="AU256" s="204"/>
      <c r="AV256" s="204"/>
      <c r="AW256" s="204"/>
      <c r="AX256" s="204"/>
      <c r="AY256" s="204"/>
      <c r="AZ256" s="204"/>
      <c r="BA256" s="204"/>
      <c r="BB256" s="204"/>
      <c r="BC256" s="204"/>
      <c r="BD256" s="204"/>
      <c r="BE256" s="204"/>
      <c r="BF256" s="204"/>
      <c r="BG256" s="204"/>
      <c r="BH256" s="204"/>
    </row>
    <row r="257" spans="1:60" ht="22.5" outlineLevel="1" x14ac:dyDescent="0.2">
      <c r="A257" s="223">
        <v>80</v>
      </c>
      <c r="B257" s="224" t="s">
        <v>468</v>
      </c>
      <c r="C257" s="240" t="s">
        <v>469</v>
      </c>
      <c r="D257" s="225" t="s">
        <v>381</v>
      </c>
      <c r="E257" s="226">
        <v>4</v>
      </c>
      <c r="F257" s="227"/>
      <c r="G257" s="228">
        <f>ROUND(E257*F257,2)</f>
        <v>0</v>
      </c>
      <c r="H257" s="227"/>
      <c r="I257" s="228">
        <f>ROUND(E257*H257,2)</f>
        <v>0</v>
      </c>
      <c r="J257" s="227"/>
      <c r="K257" s="228">
        <f>ROUND(E257*J257,2)</f>
        <v>0</v>
      </c>
      <c r="L257" s="228">
        <v>21</v>
      </c>
      <c r="M257" s="228">
        <f>G257*(1+L257/100)</f>
        <v>0</v>
      </c>
      <c r="N257" s="228">
        <v>0</v>
      </c>
      <c r="O257" s="228">
        <f>ROUND(E257*N257,2)</f>
        <v>0</v>
      </c>
      <c r="P257" s="228">
        <v>0</v>
      </c>
      <c r="Q257" s="228">
        <f>ROUND(E257*P257,2)</f>
        <v>0</v>
      </c>
      <c r="R257" s="228" t="s">
        <v>370</v>
      </c>
      <c r="S257" s="228" t="s">
        <v>134</v>
      </c>
      <c r="T257" s="229" t="s">
        <v>134</v>
      </c>
      <c r="U257" s="214">
        <v>0.9</v>
      </c>
      <c r="V257" s="214">
        <f>ROUND(E257*U257,2)</f>
        <v>3.6</v>
      </c>
      <c r="W257" s="214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 t="s">
        <v>174</v>
      </c>
      <c r="AH257" s="204"/>
      <c r="AI257" s="204"/>
      <c r="AJ257" s="204"/>
      <c r="AK257" s="204"/>
      <c r="AL257" s="204"/>
      <c r="AM257" s="204"/>
      <c r="AN257" s="204"/>
      <c r="AO257" s="204"/>
      <c r="AP257" s="204"/>
      <c r="AQ257" s="204"/>
      <c r="AR257" s="204"/>
      <c r="AS257" s="204"/>
      <c r="AT257" s="204"/>
      <c r="AU257" s="204"/>
      <c r="AV257" s="204"/>
      <c r="AW257" s="204"/>
      <c r="AX257" s="204"/>
      <c r="AY257" s="204"/>
      <c r="AZ257" s="204"/>
      <c r="BA257" s="204"/>
      <c r="BB257" s="204"/>
      <c r="BC257" s="204"/>
      <c r="BD257" s="204"/>
      <c r="BE257" s="204"/>
      <c r="BF257" s="204"/>
      <c r="BG257" s="204"/>
      <c r="BH257" s="204"/>
    </row>
    <row r="258" spans="1:60" outlineLevel="1" x14ac:dyDescent="0.2">
      <c r="A258" s="211"/>
      <c r="B258" s="212"/>
      <c r="C258" s="251" t="s">
        <v>467</v>
      </c>
      <c r="D258" s="248"/>
      <c r="E258" s="248"/>
      <c r="F258" s="248"/>
      <c r="G258" s="248"/>
      <c r="H258" s="214"/>
      <c r="I258" s="214"/>
      <c r="J258" s="214"/>
      <c r="K258" s="214"/>
      <c r="L258" s="214"/>
      <c r="M258" s="214"/>
      <c r="N258" s="214"/>
      <c r="O258" s="214"/>
      <c r="P258" s="214"/>
      <c r="Q258" s="214"/>
      <c r="R258" s="214"/>
      <c r="S258" s="214"/>
      <c r="T258" s="214"/>
      <c r="U258" s="214"/>
      <c r="V258" s="214"/>
      <c r="W258" s="214"/>
      <c r="X258" s="204"/>
      <c r="Y258" s="204"/>
      <c r="Z258" s="204"/>
      <c r="AA258" s="204"/>
      <c r="AB258" s="204"/>
      <c r="AC258" s="204"/>
      <c r="AD258" s="204"/>
      <c r="AE258" s="204"/>
      <c r="AF258" s="204"/>
      <c r="AG258" s="204" t="s">
        <v>164</v>
      </c>
      <c r="AH258" s="204"/>
      <c r="AI258" s="204"/>
      <c r="AJ258" s="204"/>
      <c r="AK258" s="204"/>
      <c r="AL258" s="204"/>
      <c r="AM258" s="204"/>
      <c r="AN258" s="204"/>
      <c r="AO258" s="204"/>
      <c r="AP258" s="204"/>
      <c r="AQ258" s="204"/>
      <c r="AR258" s="204"/>
      <c r="AS258" s="204"/>
      <c r="AT258" s="204"/>
      <c r="AU258" s="204"/>
      <c r="AV258" s="204"/>
      <c r="AW258" s="204"/>
      <c r="AX258" s="204"/>
      <c r="AY258" s="204"/>
      <c r="AZ258" s="204"/>
      <c r="BA258" s="204"/>
      <c r="BB258" s="204"/>
      <c r="BC258" s="204"/>
      <c r="BD258" s="204"/>
      <c r="BE258" s="204"/>
      <c r="BF258" s="204"/>
      <c r="BG258" s="204"/>
      <c r="BH258" s="204"/>
    </row>
    <row r="259" spans="1:60" ht="22.5" outlineLevel="1" x14ac:dyDescent="0.2">
      <c r="A259" s="223">
        <v>81</v>
      </c>
      <c r="B259" s="224" t="s">
        <v>470</v>
      </c>
      <c r="C259" s="240" t="s">
        <v>471</v>
      </c>
      <c r="D259" s="225" t="s">
        <v>381</v>
      </c>
      <c r="E259" s="226">
        <v>4</v>
      </c>
      <c r="F259" s="227"/>
      <c r="G259" s="228">
        <f>ROUND(E259*F259,2)</f>
        <v>0</v>
      </c>
      <c r="H259" s="227"/>
      <c r="I259" s="228">
        <f>ROUND(E259*H259,2)</f>
        <v>0</v>
      </c>
      <c r="J259" s="227"/>
      <c r="K259" s="228">
        <f>ROUND(E259*J259,2)</f>
        <v>0</v>
      </c>
      <c r="L259" s="228">
        <v>21</v>
      </c>
      <c r="M259" s="228">
        <f>G259*(1+L259/100)</f>
        <v>0</v>
      </c>
      <c r="N259" s="228">
        <v>0</v>
      </c>
      <c r="O259" s="228">
        <f>ROUND(E259*N259,2)</f>
        <v>0</v>
      </c>
      <c r="P259" s="228">
        <v>0</v>
      </c>
      <c r="Q259" s="228">
        <f>ROUND(E259*P259,2)</f>
        <v>0</v>
      </c>
      <c r="R259" s="228" t="s">
        <v>370</v>
      </c>
      <c r="S259" s="228" t="s">
        <v>134</v>
      </c>
      <c r="T259" s="229" t="s">
        <v>134</v>
      </c>
      <c r="U259" s="214">
        <v>1.752</v>
      </c>
      <c r="V259" s="214">
        <f>ROUND(E259*U259,2)</f>
        <v>7.01</v>
      </c>
      <c r="W259" s="214"/>
      <c r="X259" s="204"/>
      <c r="Y259" s="204"/>
      <c r="Z259" s="204"/>
      <c r="AA259" s="204"/>
      <c r="AB259" s="204"/>
      <c r="AC259" s="204"/>
      <c r="AD259" s="204"/>
      <c r="AE259" s="204"/>
      <c r="AF259" s="204"/>
      <c r="AG259" s="204" t="s">
        <v>156</v>
      </c>
      <c r="AH259" s="204"/>
      <c r="AI259" s="204"/>
      <c r="AJ259" s="204"/>
      <c r="AK259" s="204"/>
      <c r="AL259" s="204"/>
      <c r="AM259" s="204"/>
      <c r="AN259" s="204"/>
      <c r="AO259" s="204"/>
      <c r="AP259" s="204"/>
      <c r="AQ259" s="204"/>
      <c r="AR259" s="204"/>
      <c r="AS259" s="204"/>
      <c r="AT259" s="204"/>
      <c r="AU259" s="204"/>
      <c r="AV259" s="204"/>
      <c r="AW259" s="204"/>
      <c r="AX259" s="204"/>
      <c r="AY259" s="204"/>
      <c r="AZ259" s="204"/>
      <c r="BA259" s="204"/>
      <c r="BB259" s="204"/>
      <c r="BC259" s="204"/>
      <c r="BD259" s="204"/>
      <c r="BE259" s="204"/>
      <c r="BF259" s="204"/>
      <c r="BG259" s="204"/>
      <c r="BH259" s="204"/>
    </row>
    <row r="260" spans="1:60" outlineLevel="1" x14ac:dyDescent="0.2">
      <c r="A260" s="211"/>
      <c r="B260" s="212"/>
      <c r="C260" s="251" t="s">
        <v>467</v>
      </c>
      <c r="D260" s="248"/>
      <c r="E260" s="248"/>
      <c r="F260" s="248"/>
      <c r="G260" s="248"/>
      <c r="H260" s="214"/>
      <c r="I260" s="214"/>
      <c r="J260" s="214"/>
      <c r="K260" s="214"/>
      <c r="L260" s="214"/>
      <c r="M260" s="214"/>
      <c r="N260" s="214"/>
      <c r="O260" s="214"/>
      <c r="P260" s="214"/>
      <c r="Q260" s="214"/>
      <c r="R260" s="214"/>
      <c r="S260" s="214"/>
      <c r="T260" s="214"/>
      <c r="U260" s="214"/>
      <c r="V260" s="214"/>
      <c r="W260" s="214"/>
      <c r="X260" s="204"/>
      <c r="Y260" s="204"/>
      <c r="Z260" s="204"/>
      <c r="AA260" s="204"/>
      <c r="AB260" s="204"/>
      <c r="AC260" s="204"/>
      <c r="AD260" s="204"/>
      <c r="AE260" s="204"/>
      <c r="AF260" s="204"/>
      <c r="AG260" s="204" t="s">
        <v>164</v>
      </c>
      <c r="AH260" s="204"/>
      <c r="AI260" s="204"/>
      <c r="AJ260" s="204"/>
      <c r="AK260" s="204"/>
      <c r="AL260" s="204"/>
      <c r="AM260" s="204"/>
      <c r="AN260" s="204"/>
      <c r="AO260" s="204"/>
      <c r="AP260" s="204"/>
      <c r="AQ260" s="204"/>
      <c r="AR260" s="204"/>
      <c r="AS260" s="204"/>
      <c r="AT260" s="204"/>
      <c r="AU260" s="204"/>
      <c r="AV260" s="204"/>
      <c r="AW260" s="204"/>
      <c r="AX260" s="204"/>
      <c r="AY260" s="204"/>
      <c r="AZ260" s="204"/>
      <c r="BA260" s="204"/>
      <c r="BB260" s="204"/>
      <c r="BC260" s="204"/>
      <c r="BD260" s="204"/>
      <c r="BE260" s="204"/>
      <c r="BF260" s="204"/>
      <c r="BG260" s="204"/>
      <c r="BH260" s="204"/>
    </row>
    <row r="261" spans="1:60" outlineLevel="1" x14ac:dyDescent="0.2">
      <c r="A261" s="223">
        <v>82</v>
      </c>
      <c r="B261" s="224" t="s">
        <v>472</v>
      </c>
      <c r="C261" s="240" t="s">
        <v>473</v>
      </c>
      <c r="D261" s="225" t="s">
        <v>381</v>
      </c>
      <c r="E261" s="226">
        <v>1</v>
      </c>
      <c r="F261" s="227"/>
      <c r="G261" s="228">
        <f>ROUND(E261*F261,2)</f>
        <v>0</v>
      </c>
      <c r="H261" s="227"/>
      <c r="I261" s="228">
        <f>ROUND(E261*H261,2)</f>
        <v>0</v>
      </c>
      <c r="J261" s="227"/>
      <c r="K261" s="228">
        <f>ROUND(E261*J261,2)</f>
        <v>0</v>
      </c>
      <c r="L261" s="228">
        <v>21</v>
      </c>
      <c r="M261" s="228">
        <f>G261*(1+L261/100)</f>
        <v>0</v>
      </c>
      <c r="N261" s="228">
        <v>0.43093999999999999</v>
      </c>
      <c r="O261" s="228">
        <f>ROUND(E261*N261,2)</f>
        <v>0.43</v>
      </c>
      <c r="P261" s="228">
        <v>0</v>
      </c>
      <c r="Q261" s="228">
        <f>ROUND(E261*P261,2)</f>
        <v>0</v>
      </c>
      <c r="R261" s="228" t="s">
        <v>155</v>
      </c>
      <c r="S261" s="228" t="s">
        <v>134</v>
      </c>
      <c r="T261" s="229" t="s">
        <v>134</v>
      </c>
      <c r="U261" s="214">
        <v>3.8170000000000002</v>
      </c>
      <c r="V261" s="214">
        <f>ROUND(E261*U261,2)</f>
        <v>3.82</v>
      </c>
      <c r="W261" s="214"/>
      <c r="X261" s="204"/>
      <c r="Y261" s="204"/>
      <c r="Z261" s="204"/>
      <c r="AA261" s="204"/>
      <c r="AB261" s="204"/>
      <c r="AC261" s="204"/>
      <c r="AD261" s="204"/>
      <c r="AE261" s="204"/>
      <c r="AF261" s="204"/>
      <c r="AG261" s="204" t="s">
        <v>156</v>
      </c>
      <c r="AH261" s="204"/>
      <c r="AI261" s="204"/>
      <c r="AJ261" s="204"/>
      <c r="AK261" s="204"/>
      <c r="AL261" s="204"/>
      <c r="AM261" s="204"/>
      <c r="AN261" s="204"/>
      <c r="AO261" s="204"/>
      <c r="AP261" s="204"/>
      <c r="AQ261" s="204"/>
      <c r="AR261" s="204"/>
      <c r="AS261" s="204"/>
      <c r="AT261" s="204"/>
      <c r="AU261" s="204"/>
      <c r="AV261" s="204"/>
      <c r="AW261" s="204"/>
      <c r="AX261" s="204"/>
      <c r="AY261" s="204"/>
      <c r="AZ261" s="204"/>
      <c r="BA261" s="204"/>
      <c r="BB261" s="204"/>
      <c r="BC261" s="204"/>
      <c r="BD261" s="204"/>
      <c r="BE261" s="204"/>
      <c r="BF261" s="204"/>
      <c r="BG261" s="204"/>
      <c r="BH261" s="204"/>
    </row>
    <row r="262" spans="1:60" ht="33.75" outlineLevel="1" x14ac:dyDescent="0.2">
      <c r="A262" s="211"/>
      <c r="B262" s="212"/>
      <c r="C262" s="251" t="s">
        <v>474</v>
      </c>
      <c r="D262" s="248"/>
      <c r="E262" s="248"/>
      <c r="F262" s="248"/>
      <c r="G262" s="248"/>
      <c r="H262" s="214"/>
      <c r="I262" s="214"/>
      <c r="J262" s="214"/>
      <c r="K262" s="214"/>
      <c r="L262" s="214"/>
      <c r="M262" s="214"/>
      <c r="N262" s="214"/>
      <c r="O262" s="214"/>
      <c r="P262" s="214"/>
      <c r="Q262" s="214"/>
      <c r="R262" s="214"/>
      <c r="S262" s="214"/>
      <c r="T262" s="214"/>
      <c r="U262" s="214"/>
      <c r="V262" s="214"/>
      <c r="W262" s="214"/>
      <c r="X262" s="204"/>
      <c r="Y262" s="204"/>
      <c r="Z262" s="204"/>
      <c r="AA262" s="204"/>
      <c r="AB262" s="204"/>
      <c r="AC262" s="204"/>
      <c r="AD262" s="204"/>
      <c r="AE262" s="204"/>
      <c r="AF262" s="204"/>
      <c r="AG262" s="204" t="s">
        <v>164</v>
      </c>
      <c r="AH262" s="204"/>
      <c r="AI262" s="204"/>
      <c r="AJ262" s="204"/>
      <c r="AK262" s="204"/>
      <c r="AL262" s="204"/>
      <c r="AM262" s="204"/>
      <c r="AN262" s="204"/>
      <c r="AO262" s="204"/>
      <c r="AP262" s="204"/>
      <c r="AQ262" s="204"/>
      <c r="AR262" s="204"/>
      <c r="AS262" s="204"/>
      <c r="AT262" s="204"/>
      <c r="AU262" s="204"/>
      <c r="AV262" s="204"/>
      <c r="AW262" s="204"/>
      <c r="AX262" s="204"/>
      <c r="AY262" s="204"/>
      <c r="AZ262" s="204"/>
      <c r="BA262" s="247" t="str">
        <f>C262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62" s="204"/>
      <c r="BC262" s="204"/>
      <c r="BD262" s="204"/>
      <c r="BE262" s="204"/>
      <c r="BF262" s="204"/>
      <c r="BG262" s="204"/>
      <c r="BH262" s="204"/>
    </row>
    <row r="263" spans="1:60" outlineLevel="1" x14ac:dyDescent="0.2">
      <c r="A263" s="211"/>
      <c r="B263" s="212"/>
      <c r="C263" s="252" t="s">
        <v>475</v>
      </c>
      <c r="D263" s="245"/>
      <c r="E263" s="246">
        <v>1</v>
      </c>
      <c r="F263" s="214"/>
      <c r="G263" s="214"/>
      <c r="H263" s="214"/>
      <c r="I263" s="214"/>
      <c r="J263" s="214"/>
      <c r="K263" s="214"/>
      <c r="L263" s="214"/>
      <c r="M263" s="214"/>
      <c r="N263" s="214"/>
      <c r="O263" s="214"/>
      <c r="P263" s="214"/>
      <c r="Q263" s="214"/>
      <c r="R263" s="214"/>
      <c r="S263" s="214"/>
      <c r="T263" s="214"/>
      <c r="U263" s="214"/>
      <c r="V263" s="214"/>
      <c r="W263" s="214"/>
      <c r="X263" s="204"/>
      <c r="Y263" s="204"/>
      <c r="Z263" s="204"/>
      <c r="AA263" s="204"/>
      <c r="AB263" s="204"/>
      <c r="AC263" s="204"/>
      <c r="AD263" s="204"/>
      <c r="AE263" s="204"/>
      <c r="AF263" s="204"/>
      <c r="AG263" s="204" t="s">
        <v>166</v>
      </c>
      <c r="AH263" s="204">
        <v>0</v>
      </c>
      <c r="AI263" s="204"/>
      <c r="AJ263" s="204"/>
      <c r="AK263" s="204"/>
      <c r="AL263" s="204"/>
      <c r="AM263" s="204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</row>
    <row r="264" spans="1:60" outlineLevel="1" x14ac:dyDescent="0.2">
      <c r="A264" s="230">
        <v>83</v>
      </c>
      <c r="B264" s="231" t="s">
        <v>476</v>
      </c>
      <c r="C264" s="239" t="s">
        <v>477</v>
      </c>
      <c r="D264" s="232" t="s">
        <v>381</v>
      </c>
      <c r="E264" s="233">
        <v>4</v>
      </c>
      <c r="F264" s="234"/>
      <c r="G264" s="235">
        <f>ROUND(E264*F264,2)</f>
        <v>0</v>
      </c>
      <c r="H264" s="234"/>
      <c r="I264" s="235">
        <f>ROUND(E264*H264,2)</f>
        <v>0</v>
      </c>
      <c r="J264" s="234"/>
      <c r="K264" s="235">
        <f>ROUND(E264*J264,2)</f>
        <v>0</v>
      </c>
      <c r="L264" s="235">
        <v>21</v>
      </c>
      <c r="M264" s="235">
        <f>G264*(1+L264/100)</f>
        <v>0</v>
      </c>
      <c r="N264" s="235">
        <v>7.0200000000000002E-3</v>
      </c>
      <c r="O264" s="235">
        <f>ROUND(E264*N264,2)</f>
        <v>0.03</v>
      </c>
      <c r="P264" s="235">
        <v>0</v>
      </c>
      <c r="Q264" s="235">
        <f>ROUND(E264*P264,2)</f>
        <v>0</v>
      </c>
      <c r="R264" s="235" t="s">
        <v>370</v>
      </c>
      <c r="S264" s="235" t="s">
        <v>134</v>
      </c>
      <c r="T264" s="236" t="s">
        <v>134</v>
      </c>
      <c r="U264" s="214">
        <v>1.3140000000000001</v>
      </c>
      <c r="V264" s="214">
        <f>ROUND(E264*U264,2)</f>
        <v>5.26</v>
      </c>
      <c r="W264" s="214"/>
      <c r="X264" s="204"/>
      <c r="Y264" s="204"/>
      <c r="Z264" s="204"/>
      <c r="AA264" s="204"/>
      <c r="AB264" s="204"/>
      <c r="AC264" s="204"/>
      <c r="AD264" s="204"/>
      <c r="AE264" s="204"/>
      <c r="AF264" s="204"/>
      <c r="AG264" s="204" t="s">
        <v>174</v>
      </c>
      <c r="AH264" s="204"/>
      <c r="AI264" s="204"/>
      <c r="AJ264" s="204"/>
      <c r="AK264" s="204"/>
      <c r="AL264" s="204"/>
      <c r="AM264" s="204"/>
      <c r="AN264" s="204"/>
      <c r="AO264" s="204"/>
      <c r="AP264" s="204"/>
      <c r="AQ264" s="204"/>
      <c r="AR264" s="204"/>
      <c r="AS264" s="204"/>
      <c r="AT264" s="204"/>
      <c r="AU264" s="204"/>
      <c r="AV264" s="204"/>
      <c r="AW264" s="204"/>
      <c r="AX264" s="204"/>
      <c r="AY264" s="204"/>
      <c r="AZ264" s="204"/>
      <c r="BA264" s="204"/>
      <c r="BB264" s="204"/>
      <c r="BC264" s="204"/>
      <c r="BD264" s="204"/>
      <c r="BE264" s="204"/>
      <c r="BF264" s="204"/>
      <c r="BG264" s="204"/>
      <c r="BH264" s="204"/>
    </row>
    <row r="265" spans="1:60" outlineLevel="1" x14ac:dyDescent="0.2">
      <c r="A265" s="230">
        <v>84</v>
      </c>
      <c r="B265" s="231" t="s">
        <v>478</v>
      </c>
      <c r="C265" s="239" t="s">
        <v>479</v>
      </c>
      <c r="D265" s="232" t="s">
        <v>381</v>
      </c>
      <c r="E265" s="233">
        <v>4</v>
      </c>
      <c r="F265" s="234"/>
      <c r="G265" s="235">
        <f>ROUND(E265*F265,2)</f>
        <v>0</v>
      </c>
      <c r="H265" s="234"/>
      <c r="I265" s="235">
        <f>ROUND(E265*H265,2)</f>
        <v>0</v>
      </c>
      <c r="J265" s="234"/>
      <c r="K265" s="235">
        <f>ROUND(E265*J265,2)</f>
        <v>0</v>
      </c>
      <c r="L265" s="235">
        <v>21</v>
      </c>
      <c r="M265" s="235">
        <f>G265*(1+L265/100)</f>
        <v>0</v>
      </c>
      <c r="N265" s="235">
        <v>0</v>
      </c>
      <c r="O265" s="235">
        <f>ROUND(E265*N265,2)</f>
        <v>0</v>
      </c>
      <c r="P265" s="235">
        <v>0.2</v>
      </c>
      <c r="Q265" s="235">
        <f>ROUND(E265*P265,2)</f>
        <v>0.8</v>
      </c>
      <c r="R265" s="235"/>
      <c r="S265" s="235" t="s">
        <v>127</v>
      </c>
      <c r="T265" s="236" t="s">
        <v>128</v>
      </c>
      <c r="U265" s="214">
        <v>0</v>
      </c>
      <c r="V265" s="214">
        <f>ROUND(E265*U265,2)</f>
        <v>0</v>
      </c>
      <c r="W265" s="214"/>
      <c r="X265" s="204"/>
      <c r="Y265" s="204"/>
      <c r="Z265" s="204"/>
      <c r="AA265" s="204"/>
      <c r="AB265" s="204"/>
      <c r="AC265" s="204"/>
      <c r="AD265" s="204"/>
      <c r="AE265" s="204"/>
      <c r="AF265" s="204"/>
      <c r="AG265" s="204" t="s">
        <v>174</v>
      </c>
      <c r="AH265" s="204"/>
      <c r="AI265" s="204"/>
      <c r="AJ265" s="204"/>
      <c r="AK265" s="204"/>
      <c r="AL265" s="204"/>
      <c r="AM265" s="204"/>
      <c r="AN265" s="204"/>
      <c r="AO265" s="204"/>
      <c r="AP265" s="204"/>
      <c r="AQ265" s="204"/>
      <c r="AR265" s="204"/>
      <c r="AS265" s="204"/>
      <c r="AT265" s="204"/>
      <c r="AU265" s="204"/>
      <c r="AV265" s="204"/>
      <c r="AW265" s="204"/>
      <c r="AX265" s="204"/>
      <c r="AY265" s="204"/>
      <c r="AZ265" s="204"/>
      <c r="BA265" s="204"/>
      <c r="BB265" s="204"/>
      <c r="BC265" s="204"/>
      <c r="BD265" s="204"/>
      <c r="BE265" s="204"/>
      <c r="BF265" s="204"/>
      <c r="BG265" s="204"/>
      <c r="BH265" s="204"/>
    </row>
    <row r="266" spans="1:60" ht="22.5" outlineLevel="1" x14ac:dyDescent="0.2">
      <c r="A266" s="223">
        <v>85</v>
      </c>
      <c r="B266" s="224" t="s">
        <v>480</v>
      </c>
      <c r="C266" s="240" t="s">
        <v>481</v>
      </c>
      <c r="D266" s="225" t="s">
        <v>381</v>
      </c>
      <c r="E266" s="226">
        <v>2.1859999999999999</v>
      </c>
      <c r="F266" s="227"/>
      <c r="G266" s="228">
        <f>ROUND(E266*F266,2)</f>
        <v>0</v>
      </c>
      <c r="H266" s="227"/>
      <c r="I266" s="228">
        <f>ROUND(E266*H266,2)</f>
        <v>0</v>
      </c>
      <c r="J266" s="227"/>
      <c r="K266" s="228">
        <f>ROUND(E266*J266,2)</f>
        <v>0</v>
      </c>
      <c r="L266" s="228">
        <v>21</v>
      </c>
      <c r="M266" s="228">
        <f>G266*(1+L266/100)</f>
        <v>0</v>
      </c>
      <c r="N266" s="228">
        <v>1.67E-3</v>
      </c>
      <c r="O266" s="228">
        <f>ROUND(E266*N266,2)</f>
        <v>0</v>
      </c>
      <c r="P266" s="228">
        <v>0</v>
      </c>
      <c r="Q266" s="228">
        <f>ROUND(E266*P266,2)</f>
        <v>0</v>
      </c>
      <c r="R266" s="228" t="s">
        <v>351</v>
      </c>
      <c r="S266" s="228" t="s">
        <v>134</v>
      </c>
      <c r="T266" s="229" t="s">
        <v>134</v>
      </c>
      <c r="U266" s="214">
        <v>0</v>
      </c>
      <c r="V266" s="214">
        <f>ROUND(E266*U266,2)</f>
        <v>0</v>
      </c>
      <c r="W266" s="214"/>
      <c r="X266" s="204"/>
      <c r="Y266" s="204"/>
      <c r="Z266" s="204"/>
      <c r="AA266" s="204"/>
      <c r="AB266" s="204"/>
      <c r="AC266" s="204"/>
      <c r="AD266" s="204"/>
      <c r="AE266" s="204"/>
      <c r="AF266" s="204"/>
      <c r="AG266" s="204" t="s">
        <v>360</v>
      </c>
      <c r="AH266" s="204"/>
      <c r="AI266" s="204"/>
      <c r="AJ266" s="204"/>
      <c r="AK266" s="204"/>
      <c r="AL266" s="204"/>
      <c r="AM266" s="204"/>
      <c r="AN266" s="204"/>
      <c r="AO266" s="204"/>
      <c r="AP266" s="204"/>
      <c r="AQ266" s="204"/>
      <c r="AR266" s="204"/>
      <c r="AS266" s="204"/>
      <c r="AT266" s="204"/>
      <c r="AU266" s="204"/>
      <c r="AV266" s="204"/>
      <c r="AW266" s="204"/>
      <c r="AX266" s="204"/>
      <c r="AY266" s="204"/>
      <c r="AZ266" s="204"/>
      <c r="BA266" s="204"/>
      <c r="BB266" s="204"/>
      <c r="BC266" s="204"/>
      <c r="BD266" s="204"/>
      <c r="BE266" s="204"/>
      <c r="BF266" s="204"/>
      <c r="BG266" s="204"/>
      <c r="BH266" s="204"/>
    </row>
    <row r="267" spans="1:60" outlineLevel="1" x14ac:dyDescent="0.2">
      <c r="A267" s="211"/>
      <c r="B267" s="212"/>
      <c r="C267" s="252" t="s">
        <v>482</v>
      </c>
      <c r="D267" s="245"/>
      <c r="E267" s="246">
        <v>2.1859999999999999</v>
      </c>
      <c r="F267" s="214"/>
      <c r="G267" s="214"/>
      <c r="H267" s="214"/>
      <c r="I267" s="214"/>
      <c r="J267" s="214"/>
      <c r="K267" s="214"/>
      <c r="L267" s="214"/>
      <c r="M267" s="214"/>
      <c r="N267" s="214"/>
      <c r="O267" s="214"/>
      <c r="P267" s="214"/>
      <c r="Q267" s="214"/>
      <c r="R267" s="214"/>
      <c r="S267" s="214"/>
      <c r="T267" s="214"/>
      <c r="U267" s="214"/>
      <c r="V267" s="214"/>
      <c r="W267" s="214"/>
      <c r="X267" s="204"/>
      <c r="Y267" s="204"/>
      <c r="Z267" s="204"/>
      <c r="AA267" s="204"/>
      <c r="AB267" s="204"/>
      <c r="AC267" s="204"/>
      <c r="AD267" s="204"/>
      <c r="AE267" s="204"/>
      <c r="AF267" s="204"/>
      <c r="AG267" s="204" t="s">
        <v>166</v>
      </c>
      <c r="AH267" s="204">
        <v>0</v>
      </c>
      <c r="AI267" s="204"/>
      <c r="AJ267" s="204"/>
      <c r="AK267" s="204"/>
      <c r="AL267" s="204"/>
      <c r="AM267" s="204"/>
      <c r="AN267" s="204"/>
      <c r="AO267" s="204"/>
      <c r="AP267" s="204"/>
      <c r="AQ267" s="204"/>
      <c r="AR267" s="204"/>
      <c r="AS267" s="204"/>
      <c r="AT267" s="204"/>
      <c r="AU267" s="204"/>
      <c r="AV267" s="204"/>
      <c r="AW267" s="204"/>
      <c r="AX267" s="204"/>
      <c r="AY267" s="204"/>
      <c r="AZ267" s="204"/>
      <c r="BA267" s="204"/>
      <c r="BB267" s="204"/>
      <c r="BC267" s="204"/>
      <c r="BD267" s="204"/>
      <c r="BE267" s="204"/>
      <c r="BF267" s="204"/>
      <c r="BG267" s="204"/>
      <c r="BH267" s="204"/>
    </row>
    <row r="268" spans="1:60" ht="22.5" outlineLevel="1" x14ac:dyDescent="0.2">
      <c r="A268" s="223">
        <v>86</v>
      </c>
      <c r="B268" s="224" t="s">
        <v>483</v>
      </c>
      <c r="C268" s="240" t="s">
        <v>484</v>
      </c>
      <c r="D268" s="225" t="s">
        <v>381</v>
      </c>
      <c r="E268" s="226">
        <v>2.8855200000000001</v>
      </c>
      <c r="F268" s="227"/>
      <c r="G268" s="228">
        <f>ROUND(E268*F268,2)</f>
        <v>0</v>
      </c>
      <c r="H268" s="227"/>
      <c r="I268" s="228">
        <f>ROUND(E268*H268,2)</f>
        <v>0</v>
      </c>
      <c r="J268" s="227"/>
      <c r="K268" s="228">
        <f>ROUND(E268*J268,2)</f>
        <v>0</v>
      </c>
      <c r="L268" s="228">
        <v>21</v>
      </c>
      <c r="M268" s="228">
        <f>G268*(1+L268/100)</f>
        <v>0</v>
      </c>
      <c r="N268" s="228">
        <v>1.576E-2</v>
      </c>
      <c r="O268" s="228">
        <f>ROUND(E268*N268,2)</f>
        <v>0.05</v>
      </c>
      <c r="P268" s="228">
        <v>0</v>
      </c>
      <c r="Q268" s="228">
        <f>ROUND(E268*P268,2)</f>
        <v>0</v>
      </c>
      <c r="R268" s="228" t="s">
        <v>351</v>
      </c>
      <c r="S268" s="228" t="s">
        <v>134</v>
      </c>
      <c r="T268" s="229" t="s">
        <v>134</v>
      </c>
      <c r="U268" s="214">
        <v>0</v>
      </c>
      <c r="V268" s="214">
        <f>ROUND(E268*U268,2)</f>
        <v>0</v>
      </c>
      <c r="W268" s="214"/>
      <c r="X268" s="204"/>
      <c r="Y268" s="204"/>
      <c r="Z268" s="204"/>
      <c r="AA268" s="204"/>
      <c r="AB268" s="204"/>
      <c r="AC268" s="204"/>
      <c r="AD268" s="204"/>
      <c r="AE268" s="204"/>
      <c r="AF268" s="204"/>
      <c r="AG268" s="204" t="s">
        <v>360</v>
      </c>
      <c r="AH268" s="204"/>
      <c r="AI268" s="204"/>
      <c r="AJ268" s="204"/>
      <c r="AK268" s="204"/>
      <c r="AL268" s="204"/>
      <c r="AM268" s="204"/>
      <c r="AN268" s="204"/>
      <c r="AO268" s="204"/>
      <c r="AP268" s="204"/>
      <c r="AQ268" s="204"/>
      <c r="AR268" s="204"/>
      <c r="AS268" s="204"/>
      <c r="AT268" s="204"/>
      <c r="AU268" s="204"/>
      <c r="AV268" s="204"/>
      <c r="AW268" s="204"/>
      <c r="AX268" s="204"/>
      <c r="AY268" s="204"/>
      <c r="AZ268" s="204"/>
      <c r="BA268" s="204"/>
      <c r="BB268" s="204"/>
      <c r="BC268" s="204"/>
      <c r="BD268" s="204"/>
      <c r="BE268" s="204"/>
      <c r="BF268" s="204"/>
      <c r="BG268" s="204"/>
      <c r="BH268" s="204"/>
    </row>
    <row r="269" spans="1:60" outlineLevel="1" x14ac:dyDescent="0.2">
      <c r="A269" s="211"/>
      <c r="B269" s="212"/>
      <c r="C269" s="252" t="s">
        <v>485</v>
      </c>
      <c r="D269" s="245"/>
      <c r="E269" s="246">
        <v>2.8855200000000001</v>
      </c>
      <c r="F269" s="214"/>
      <c r="G269" s="214"/>
      <c r="H269" s="214"/>
      <c r="I269" s="214"/>
      <c r="J269" s="214"/>
      <c r="K269" s="214"/>
      <c r="L269" s="214"/>
      <c r="M269" s="214"/>
      <c r="N269" s="214"/>
      <c r="O269" s="214"/>
      <c r="P269" s="214"/>
      <c r="Q269" s="214"/>
      <c r="R269" s="214"/>
      <c r="S269" s="214"/>
      <c r="T269" s="214"/>
      <c r="U269" s="214"/>
      <c r="V269" s="214"/>
      <c r="W269" s="214"/>
      <c r="X269" s="204"/>
      <c r="Y269" s="204"/>
      <c r="Z269" s="204"/>
      <c r="AA269" s="204"/>
      <c r="AB269" s="204"/>
      <c r="AC269" s="204"/>
      <c r="AD269" s="204"/>
      <c r="AE269" s="204"/>
      <c r="AF269" s="204"/>
      <c r="AG269" s="204" t="s">
        <v>166</v>
      </c>
      <c r="AH269" s="204">
        <v>0</v>
      </c>
      <c r="AI269" s="204"/>
      <c r="AJ269" s="204"/>
      <c r="AK269" s="204"/>
      <c r="AL269" s="204"/>
      <c r="AM269" s="204"/>
      <c r="AN269" s="204"/>
      <c r="AO269" s="204"/>
      <c r="AP269" s="204"/>
      <c r="AQ269" s="204"/>
      <c r="AR269" s="204"/>
      <c r="AS269" s="204"/>
      <c r="AT269" s="204"/>
      <c r="AU269" s="204"/>
      <c r="AV269" s="204"/>
      <c r="AW269" s="204"/>
      <c r="AX269" s="204"/>
      <c r="AY269" s="204"/>
      <c r="AZ269" s="204"/>
      <c r="BA269" s="204"/>
      <c r="BB269" s="204"/>
      <c r="BC269" s="204"/>
      <c r="BD269" s="204"/>
      <c r="BE269" s="204"/>
      <c r="BF269" s="204"/>
      <c r="BG269" s="204"/>
      <c r="BH269" s="204"/>
    </row>
    <row r="270" spans="1:60" ht="22.5" outlineLevel="1" x14ac:dyDescent="0.2">
      <c r="A270" s="223">
        <v>87</v>
      </c>
      <c r="B270" s="224" t="s">
        <v>486</v>
      </c>
      <c r="C270" s="240" t="s">
        <v>487</v>
      </c>
      <c r="D270" s="225" t="s">
        <v>381</v>
      </c>
      <c r="E270" s="226">
        <v>1.0149999999999999</v>
      </c>
      <c r="F270" s="227"/>
      <c r="G270" s="228">
        <f>ROUND(E270*F270,2)</f>
        <v>0</v>
      </c>
      <c r="H270" s="227"/>
      <c r="I270" s="228">
        <f>ROUND(E270*H270,2)</f>
        <v>0</v>
      </c>
      <c r="J270" s="227"/>
      <c r="K270" s="228">
        <f>ROUND(E270*J270,2)</f>
        <v>0</v>
      </c>
      <c r="L270" s="228">
        <v>21</v>
      </c>
      <c r="M270" s="228">
        <f>G270*(1+L270/100)</f>
        <v>0</v>
      </c>
      <c r="N270" s="228">
        <v>5.7200000000000003E-3</v>
      </c>
      <c r="O270" s="228">
        <f>ROUND(E270*N270,2)</f>
        <v>0.01</v>
      </c>
      <c r="P270" s="228">
        <v>0</v>
      </c>
      <c r="Q270" s="228">
        <f>ROUND(E270*P270,2)</f>
        <v>0</v>
      </c>
      <c r="R270" s="228" t="s">
        <v>351</v>
      </c>
      <c r="S270" s="228" t="s">
        <v>134</v>
      </c>
      <c r="T270" s="229" t="s">
        <v>134</v>
      </c>
      <c r="U270" s="214">
        <v>0</v>
      </c>
      <c r="V270" s="214">
        <f>ROUND(E270*U270,2)</f>
        <v>0</v>
      </c>
      <c r="W270" s="214"/>
      <c r="X270" s="204"/>
      <c r="Y270" s="204"/>
      <c r="Z270" s="204"/>
      <c r="AA270" s="204"/>
      <c r="AB270" s="204"/>
      <c r="AC270" s="204"/>
      <c r="AD270" s="204"/>
      <c r="AE270" s="204"/>
      <c r="AF270" s="204"/>
      <c r="AG270" s="204" t="s">
        <v>360</v>
      </c>
      <c r="AH270" s="204"/>
      <c r="AI270" s="204"/>
      <c r="AJ270" s="204"/>
      <c r="AK270" s="204"/>
      <c r="AL270" s="204"/>
      <c r="AM270" s="204"/>
      <c r="AN270" s="204"/>
      <c r="AO270" s="204"/>
      <c r="AP270" s="204"/>
      <c r="AQ270" s="204"/>
      <c r="AR270" s="204"/>
      <c r="AS270" s="204"/>
      <c r="AT270" s="204"/>
      <c r="AU270" s="204"/>
      <c r="AV270" s="204"/>
      <c r="AW270" s="204"/>
      <c r="AX270" s="204"/>
      <c r="AY270" s="204"/>
      <c r="AZ270" s="204"/>
      <c r="BA270" s="204"/>
      <c r="BB270" s="204"/>
      <c r="BC270" s="204"/>
      <c r="BD270" s="204"/>
      <c r="BE270" s="204"/>
      <c r="BF270" s="204"/>
      <c r="BG270" s="204"/>
      <c r="BH270" s="204"/>
    </row>
    <row r="271" spans="1:60" outlineLevel="1" x14ac:dyDescent="0.2">
      <c r="A271" s="211"/>
      <c r="B271" s="212"/>
      <c r="C271" s="252" t="s">
        <v>488</v>
      </c>
      <c r="D271" s="245"/>
      <c r="E271" s="246">
        <v>1.0149999999999999</v>
      </c>
      <c r="F271" s="214"/>
      <c r="G271" s="214"/>
      <c r="H271" s="214"/>
      <c r="I271" s="214"/>
      <c r="J271" s="214"/>
      <c r="K271" s="214"/>
      <c r="L271" s="214"/>
      <c r="M271" s="214"/>
      <c r="N271" s="214"/>
      <c r="O271" s="214"/>
      <c r="P271" s="214"/>
      <c r="Q271" s="214"/>
      <c r="R271" s="214"/>
      <c r="S271" s="214"/>
      <c r="T271" s="214"/>
      <c r="U271" s="214"/>
      <c r="V271" s="214"/>
      <c r="W271" s="214"/>
      <c r="X271" s="204"/>
      <c r="Y271" s="204"/>
      <c r="Z271" s="204"/>
      <c r="AA271" s="204"/>
      <c r="AB271" s="204"/>
      <c r="AC271" s="204"/>
      <c r="AD271" s="204"/>
      <c r="AE271" s="204"/>
      <c r="AF271" s="204"/>
      <c r="AG271" s="204" t="s">
        <v>166</v>
      </c>
      <c r="AH271" s="204">
        <v>0</v>
      </c>
      <c r="AI271" s="204"/>
      <c r="AJ271" s="204"/>
      <c r="AK271" s="204"/>
      <c r="AL271" s="204"/>
      <c r="AM271" s="204"/>
      <c r="AN271" s="204"/>
      <c r="AO271" s="204"/>
      <c r="AP271" s="204"/>
      <c r="AQ271" s="204"/>
      <c r="AR271" s="204"/>
      <c r="AS271" s="204"/>
      <c r="AT271" s="204"/>
      <c r="AU271" s="204"/>
      <c r="AV271" s="204"/>
      <c r="AW271" s="204"/>
      <c r="AX271" s="204"/>
      <c r="AY271" s="204"/>
      <c r="AZ271" s="204"/>
      <c r="BA271" s="204"/>
      <c r="BB271" s="204"/>
      <c r="BC271" s="204"/>
      <c r="BD271" s="204"/>
      <c r="BE271" s="204"/>
      <c r="BF271" s="204"/>
      <c r="BG271" s="204"/>
      <c r="BH271" s="204"/>
    </row>
    <row r="272" spans="1:60" ht="22.5" outlineLevel="1" x14ac:dyDescent="0.2">
      <c r="A272" s="223">
        <v>88</v>
      </c>
      <c r="B272" s="224" t="s">
        <v>489</v>
      </c>
      <c r="C272" s="240" t="s">
        <v>490</v>
      </c>
      <c r="D272" s="225" t="s">
        <v>381</v>
      </c>
      <c r="E272" s="226">
        <v>1.0149999999999999</v>
      </c>
      <c r="F272" s="227"/>
      <c r="G272" s="228">
        <f>ROUND(E272*F272,2)</f>
        <v>0</v>
      </c>
      <c r="H272" s="227"/>
      <c r="I272" s="228">
        <f>ROUND(E272*H272,2)</f>
        <v>0</v>
      </c>
      <c r="J272" s="227"/>
      <c r="K272" s="228">
        <f>ROUND(E272*J272,2)</f>
        <v>0</v>
      </c>
      <c r="L272" s="228">
        <v>21</v>
      </c>
      <c r="M272" s="228">
        <f>G272*(1+L272/100)</f>
        <v>0</v>
      </c>
      <c r="N272" s="228">
        <v>2.7789999999999999E-2</v>
      </c>
      <c r="O272" s="228">
        <f>ROUND(E272*N272,2)</f>
        <v>0.03</v>
      </c>
      <c r="P272" s="228">
        <v>0</v>
      </c>
      <c r="Q272" s="228">
        <f>ROUND(E272*P272,2)</f>
        <v>0</v>
      </c>
      <c r="R272" s="228" t="s">
        <v>351</v>
      </c>
      <c r="S272" s="228" t="s">
        <v>134</v>
      </c>
      <c r="T272" s="229" t="s">
        <v>134</v>
      </c>
      <c r="U272" s="214">
        <v>0</v>
      </c>
      <c r="V272" s="214">
        <f>ROUND(E272*U272,2)</f>
        <v>0</v>
      </c>
      <c r="W272" s="214"/>
      <c r="X272" s="204"/>
      <c r="Y272" s="204"/>
      <c r="Z272" s="204"/>
      <c r="AA272" s="204"/>
      <c r="AB272" s="204"/>
      <c r="AC272" s="204"/>
      <c r="AD272" s="204"/>
      <c r="AE272" s="204"/>
      <c r="AF272" s="204"/>
      <c r="AG272" s="204" t="s">
        <v>360</v>
      </c>
      <c r="AH272" s="204"/>
      <c r="AI272" s="204"/>
      <c r="AJ272" s="204"/>
      <c r="AK272" s="204"/>
      <c r="AL272" s="204"/>
      <c r="AM272" s="204"/>
      <c r="AN272" s="204"/>
      <c r="AO272" s="204"/>
      <c r="AP272" s="204"/>
      <c r="AQ272" s="204"/>
      <c r="AR272" s="204"/>
      <c r="AS272" s="204"/>
      <c r="AT272" s="204"/>
      <c r="AU272" s="204"/>
      <c r="AV272" s="204"/>
      <c r="AW272" s="204"/>
      <c r="AX272" s="204"/>
      <c r="AY272" s="204"/>
      <c r="AZ272" s="204"/>
      <c r="BA272" s="204"/>
      <c r="BB272" s="204"/>
      <c r="BC272" s="204"/>
      <c r="BD272" s="204"/>
      <c r="BE272" s="204"/>
      <c r="BF272" s="204"/>
      <c r="BG272" s="204"/>
      <c r="BH272" s="204"/>
    </row>
    <row r="273" spans="1:60" outlineLevel="1" x14ac:dyDescent="0.2">
      <c r="A273" s="211"/>
      <c r="B273" s="212"/>
      <c r="C273" s="252" t="s">
        <v>488</v>
      </c>
      <c r="D273" s="245"/>
      <c r="E273" s="246">
        <v>1.0149999999999999</v>
      </c>
      <c r="F273" s="214"/>
      <c r="G273" s="214"/>
      <c r="H273" s="214"/>
      <c r="I273" s="214"/>
      <c r="J273" s="214"/>
      <c r="K273" s="214"/>
      <c r="L273" s="214"/>
      <c r="M273" s="214"/>
      <c r="N273" s="214"/>
      <c r="O273" s="214"/>
      <c r="P273" s="214"/>
      <c r="Q273" s="214"/>
      <c r="R273" s="214"/>
      <c r="S273" s="214"/>
      <c r="T273" s="214"/>
      <c r="U273" s="214"/>
      <c r="V273" s="214"/>
      <c r="W273" s="214"/>
      <c r="X273" s="204"/>
      <c r="Y273" s="204"/>
      <c r="Z273" s="204"/>
      <c r="AA273" s="204"/>
      <c r="AB273" s="204"/>
      <c r="AC273" s="204"/>
      <c r="AD273" s="204"/>
      <c r="AE273" s="204"/>
      <c r="AF273" s="204"/>
      <c r="AG273" s="204" t="s">
        <v>166</v>
      </c>
      <c r="AH273" s="204">
        <v>0</v>
      </c>
      <c r="AI273" s="204"/>
      <c r="AJ273" s="204"/>
      <c r="AK273" s="204"/>
      <c r="AL273" s="204"/>
      <c r="AM273" s="204"/>
      <c r="AN273" s="204"/>
      <c r="AO273" s="204"/>
      <c r="AP273" s="204"/>
      <c r="AQ273" s="204"/>
      <c r="AR273" s="204"/>
      <c r="AS273" s="204"/>
      <c r="AT273" s="204"/>
      <c r="AU273" s="204"/>
      <c r="AV273" s="204"/>
      <c r="AW273" s="204"/>
      <c r="AX273" s="204"/>
      <c r="AY273" s="204"/>
      <c r="AZ273" s="204"/>
      <c r="BA273" s="204"/>
      <c r="BB273" s="204"/>
      <c r="BC273" s="204"/>
      <c r="BD273" s="204"/>
      <c r="BE273" s="204"/>
      <c r="BF273" s="204"/>
      <c r="BG273" s="204"/>
      <c r="BH273" s="204"/>
    </row>
    <row r="274" spans="1:60" ht="22.5" outlineLevel="1" x14ac:dyDescent="0.2">
      <c r="A274" s="223">
        <v>89</v>
      </c>
      <c r="B274" s="224" t="s">
        <v>491</v>
      </c>
      <c r="C274" s="240" t="s">
        <v>492</v>
      </c>
      <c r="D274" s="225" t="s">
        <v>381</v>
      </c>
      <c r="E274" s="226">
        <v>16.70468</v>
      </c>
      <c r="F274" s="227"/>
      <c r="G274" s="228">
        <f>ROUND(E274*F274,2)</f>
        <v>0</v>
      </c>
      <c r="H274" s="227"/>
      <c r="I274" s="228">
        <f>ROUND(E274*H274,2)</f>
        <v>0</v>
      </c>
      <c r="J274" s="227"/>
      <c r="K274" s="228">
        <f>ROUND(E274*J274,2)</f>
        <v>0</v>
      </c>
      <c r="L274" s="228">
        <v>21</v>
      </c>
      <c r="M274" s="228">
        <f>G274*(1+L274/100)</f>
        <v>0</v>
      </c>
      <c r="N274" s="228">
        <v>8.1439999999999999E-2</v>
      </c>
      <c r="O274" s="228">
        <f>ROUND(E274*N274,2)</f>
        <v>1.36</v>
      </c>
      <c r="P274" s="228">
        <v>0</v>
      </c>
      <c r="Q274" s="228">
        <f>ROUND(E274*P274,2)</f>
        <v>0</v>
      </c>
      <c r="R274" s="228" t="s">
        <v>351</v>
      </c>
      <c r="S274" s="228" t="s">
        <v>134</v>
      </c>
      <c r="T274" s="229" t="s">
        <v>134</v>
      </c>
      <c r="U274" s="214">
        <v>0</v>
      </c>
      <c r="V274" s="214">
        <f>ROUND(E274*U274,2)</f>
        <v>0</v>
      </c>
      <c r="W274" s="214"/>
      <c r="X274" s="204"/>
      <c r="Y274" s="204"/>
      <c r="Z274" s="204"/>
      <c r="AA274" s="204"/>
      <c r="AB274" s="204"/>
      <c r="AC274" s="204"/>
      <c r="AD274" s="204"/>
      <c r="AE274" s="204"/>
      <c r="AF274" s="204"/>
      <c r="AG274" s="204" t="s">
        <v>360</v>
      </c>
      <c r="AH274" s="204"/>
      <c r="AI274" s="204"/>
      <c r="AJ274" s="204"/>
      <c r="AK274" s="204"/>
      <c r="AL274" s="204"/>
      <c r="AM274" s="204"/>
      <c r="AN274" s="204"/>
      <c r="AO274" s="204"/>
      <c r="AP274" s="204"/>
      <c r="AQ274" s="204"/>
      <c r="AR274" s="204"/>
      <c r="AS274" s="204"/>
      <c r="AT274" s="204"/>
      <c r="AU274" s="204"/>
      <c r="AV274" s="204"/>
      <c r="AW274" s="204"/>
      <c r="AX274" s="204"/>
      <c r="AY274" s="204"/>
      <c r="AZ274" s="204"/>
      <c r="BA274" s="204"/>
      <c r="BB274" s="204"/>
      <c r="BC274" s="204"/>
      <c r="BD274" s="204"/>
      <c r="BE274" s="204"/>
      <c r="BF274" s="204"/>
      <c r="BG274" s="204"/>
      <c r="BH274" s="204"/>
    </row>
    <row r="275" spans="1:60" outlineLevel="1" x14ac:dyDescent="0.2">
      <c r="A275" s="211"/>
      <c r="B275" s="212"/>
      <c r="C275" s="252" t="s">
        <v>493</v>
      </c>
      <c r="D275" s="245"/>
      <c r="E275" s="246">
        <v>16.70468</v>
      </c>
      <c r="F275" s="214"/>
      <c r="G275" s="214"/>
      <c r="H275" s="214"/>
      <c r="I275" s="214"/>
      <c r="J275" s="214"/>
      <c r="K275" s="214"/>
      <c r="L275" s="214"/>
      <c r="M275" s="214"/>
      <c r="N275" s="214"/>
      <c r="O275" s="214"/>
      <c r="P275" s="214"/>
      <c r="Q275" s="214"/>
      <c r="R275" s="214"/>
      <c r="S275" s="214"/>
      <c r="T275" s="214"/>
      <c r="U275" s="214"/>
      <c r="V275" s="214"/>
      <c r="W275" s="214"/>
      <c r="X275" s="204"/>
      <c r="Y275" s="204"/>
      <c r="Z275" s="204"/>
      <c r="AA275" s="204"/>
      <c r="AB275" s="204"/>
      <c r="AC275" s="204"/>
      <c r="AD275" s="204"/>
      <c r="AE275" s="204"/>
      <c r="AF275" s="204"/>
      <c r="AG275" s="204" t="s">
        <v>166</v>
      </c>
      <c r="AH275" s="204">
        <v>0</v>
      </c>
      <c r="AI275" s="204"/>
      <c r="AJ275" s="204"/>
      <c r="AK275" s="204"/>
      <c r="AL275" s="204"/>
      <c r="AM275" s="204"/>
      <c r="AN275" s="204"/>
      <c r="AO275" s="204"/>
      <c r="AP275" s="204"/>
      <c r="AQ275" s="204"/>
      <c r="AR275" s="204"/>
      <c r="AS275" s="204"/>
      <c r="AT275" s="204"/>
      <c r="AU275" s="204"/>
      <c r="AV275" s="204"/>
      <c r="AW275" s="204"/>
      <c r="AX275" s="204"/>
      <c r="AY275" s="204"/>
      <c r="AZ275" s="204"/>
      <c r="BA275" s="204"/>
      <c r="BB275" s="204"/>
      <c r="BC275" s="204"/>
      <c r="BD275" s="204"/>
      <c r="BE275" s="204"/>
      <c r="BF275" s="204"/>
      <c r="BG275" s="204"/>
      <c r="BH275" s="204"/>
    </row>
    <row r="276" spans="1:60" outlineLevel="1" x14ac:dyDescent="0.2">
      <c r="A276" s="223">
        <v>90</v>
      </c>
      <c r="B276" s="224" t="s">
        <v>494</v>
      </c>
      <c r="C276" s="240" t="s">
        <v>495</v>
      </c>
      <c r="D276" s="225" t="s">
        <v>381</v>
      </c>
      <c r="E276" s="226">
        <v>1.1294299999999999</v>
      </c>
      <c r="F276" s="227"/>
      <c r="G276" s="228">
        <f>ROUND(E276*F276,2)</f>
        <v>0</v>
      </c>
      <c r="H276" s="227"/>
      <c r="I276" s="228">
        <f>ROUND(E276*H276,2)</f>
        <v>0</v>
      </c>
      <c r="J276" s="227"/>
      <c r="K276" s="228">
        <f>ROUND(E276*J276,2)</f>
        <v>0</v>
      </c>
      <c r="L276" s="228">
        <v>21</v>
      </c>
      <c r="M276" s="228">
        <f>G276*(1+L276/100)</f>
        <v>0</v>
      </c>
      <c r="N276" s="228">
        <v>8.1439999999999999E-2</v>
      </c>
      <c r="O276" s="228">
        <f>ROUND(E276*N276,2)</f>
        <v>0.09</v>
      </c>
      <c r="P276" s="228">
        <v>0</v>
      </c>
      <c r="Q276" s="228">
        <f>ROUND(E276*P276,2)</f>
        <v>0</v>
      </c>
      <c r="R276" s="228"/>
      <c r="S276" s="228" t="s">
        <v>127</v>
      </c>
      <c r="T276" s="229" t="s">
        <v>128</v>
      </c>
      <c r="U276" s="214">
        <v>0</v>
      </c>
      <c r="V276" s="214">
        <f>ROUND(E276*U276,2)</f>
        <v>0</v>
      </c>
      <c r="W276" s="214"/>
      <c r="X276" s="204"/>
      <c r="Y276" s="204"/>
      <c r="Z276" s="204"/>
      <c r="AA276" s="204"/>
      <c r="AB276" s="204"/>
      <c r="AC276" s="204"/>
      <c r="AD276" s="204"/>
      <c r="AE276" s="204"/>
      <c r="AF276" s="204"/>
      <c r="AG276" s="204" t="s">
        <v>360</v>
      </c>
      <c r="AH276" s="204"/>
      <c r="AI276" s="204"/>
      <c r="AJ276" s="204"/>
      <c r="AK276" s="204"/>
      <c r="AL276" s="204"/>
      <c r="AM276" s="204"/>
      <c r="AN276" s="204"/>
      <c r="AO276" s="204"/>
      <c r="AP276" s="204"/>
      <c r="AQ276" s="204"/>
      <c r="AR276" s="204"/>
      <c r="AS276" s="204"/>
      <c r="AT276" s="204"/>
      <c r="AU276" s="204"/>
      <c r="AV276" s="204"/>
      <c r="AW276" s="204"/>
      <c r="AX276" s="204"/>
      <c r="AY276" s="204"/>
      <c r="AZ276" s="204"/>
      <c r="BA276" s="204"/>
      <c r="BB276" s="204"/>
      <c r="BC276" s="204"/>
      <c r="BD276" s="204"/>
      <c r="BE276" s="204"/>
      <c r="BF276" s="204"/>
      <c r="BG276" s="204"/>
      <c r="BH276" s="204"/>
    </row>
    <row r="277" spans="1:60" outlineLevel="1" x14ac:dyDescent="0.2">
      <c r="A277" s="211"/>
      <c r="B277" s="212"/>
      <c r="C277" s="252" t="s">
        <v>496</v>
      </c>
      <c r="D277" s="245"/>
      <c r="E277" s="246">
        <v>1.1294299999999999</v>
      </c>
      <c r="F277" s="214"/>
      <c r="G277" s="214"/>
      <c r="H277" s="214"/>
      <c r="I277" s="214"/>
      <c r="J277" s="214"/>
      <c r="K277" s="214"/>
      <c r="L277" s="214"/>
      <c r="M277" s="214"/>
      <c r="N277" s="214"/>
      <c r="O277" s="214"/>
      <c r="P277" s="214"/>
      <c r="Q277" s="214"/>
      <c r="R277" s="214"/>
      <c r="S277" s="214"/>
      <c r="T277" s="214"/>
      <c r="U277" s="214"/>
      <c r="V277" s="214"/>
      <c r="W277" s="214"/>
      <c r="X277" s="204"/>
      <c r="Y277" s="204"/>
      <c r="Z277" s="204"/>
      <c r="AA277" s="204"/>
      <c r="AB277" s="204"/>
      <c r="AC277" s="204"/>
      <c r="AD277" s="204"/>
      <c r="AE277" s="204"/>
      <c r="AF277" s="204"/>
      <c r="AG277" s="204" t="s">
        <v>166</v>
      </c>
      <c r="AH277" s="204">
        <v>0</v>
      </c>
      <c r="AI277" s="204"/>
      <c r="AJ277" s="204"/>
      <c r="AK277" s="204"/>
      <c r="AL277" s="204"/>
      <c r="AM277" s="204"/>
      <c r="AN277" s="204"/>
      <c r="AO277" s="204"/>
      <c r="AP277" s="204"/>
      <c r="AQ277" s="204"/>
      <c r="AR277" s="204"/>
      <c r="AS277" s="204"/>
      <c r="AT277" s="204"/>
      <c r="AU277" s="204"/>
      <c r="AV277" s="204"/>
      <c r="AW277" s="204"/>
      <c r="AX277" s="204"/>
      <c r="AY277" s="204"/>
      <c r="AZ277" s="204"/>
      <c r="BA277" s="204"/>
      <c r="BB277" s="204"/>
      <c r="BC277" s="204"/>
      <c r="BD277" s="204"/>
      <c r="BE277" s="204"/>
      <c r="BF277" s="204"/>
      <c r="BG277" s="204"/>
      <c r="BH277" s="204"/>
    </row>
    <row r="278" spans="1:60" outlineLevel="1" x14ac:dyDescent="0.2">
      <c r="A278" s="223">
        <v>91</v>
      </c>
      <c r="B278" s="224" t="s">
        <v>497</v>
      </c>
      <c r="C278" s="240" t="s">
        <v>498</v>
      </c>
      <c r="D278" s="225" t="s">
        <v>381</v>
      </c>
      <c r="E278" s="226">
        <v>2.0299999999999998</v>
      </c>
      <c r="F278" s="227"/>
      <c r="G278" s="228">
        <f>ROUND(E278*F278,2)</f>
        <v>0</v>
      </c>
      <c r="H278" s="227"/>
      <c r="I278" s="228">
        <f>ROUND(E278*H278,2)</f>
        <v>0</v>
      </c>
      <c r="J278" s="227"/>
      <c r="K278" s="228">
        <f>ROUND(E278*J278,2)</f>
        <v>0</v>
      </c>
      <c r="L278" s="228">
        <v>21</v>
      </c>
      <c r="M278" s="228">
        <f>G278*(1+L278/100)</f>
        <v>0</v>
      </c>
      <c r="N278" s="228">
        <v>3.3E-4</v>
      </c>
      <c r="O278" s="228">
        <f>ROUND(E278*N278,2)</f>
        <v>0</v>
      </c>
      <c r="P278" s="228">
        <v>0</v>
      </c>
      <c r="Q278" s="228">
        <f>ROUND(E278*P278,2)</f>
        <v>0</v>
      </c>
      <c r="R278" s="228" t="s">
        <v>351</v>
      </c>
      <c r="S278" s="228" t="s">
        <v>134</v>
      </c>
      <c r="T278" s="229" t="s">
        <v>134</v>
      </c>
      <c r="U278" s="214">
        <v>0</v>
      </c>
      <c r="V278" s="214">
        <f>ROUND(E278*U278,2)</f>
        <v>0</v>
      </c>
      <c r="W278" s="214"/>
      <c r="X278" s="204"/>
      <c r="Y278" s="204"/>
      <c r="Z278" s="204"/>
      <c r="AA278" s="204"/>
      <c r="AB278" s="204"/>
      <c r="AC278" s="204"/>
      <c r="AD278" s="204"/>
      <c r="AE278" s="204"/>
      <c r="AF278" s="204"/>
      <c r="AG278" s="204" t="s">
        <v>360</v>
      </c>
      <c r="AH278" s="204"/>
      <c r="AI278" s="204"/>
      <c r="AJ278" s="204"/>
      <c r="AK278" s="204"/>
      <c r="AL278" s="204"/>
      <c r="AM278" s="204"/>
      <c r="AN278" s="204"/>
      <c r="AO278" s="204"/>
      <c r="AP278" s="204"/>
      <c r="AQ278" s="204"/>
      <c r="AR278" s="204"/>
      <c r="AS278" s="204"/>
      <c r="AT278" s="204"/>
      <c r="AU278" s="204"/>
      <c r="AV278" s="204"/>
      <c r="AW278" s="204"/>
      <c r="AX278" s="204"/>
      <c r="AY278" s="204"/>
      <c r="AZ278" s="204"/>
      <c r="BA278" s="204"/>
      <c r="BB278" s="204"/>
      <c r="BC278" s="204"/>
      <c r="BD278" s="204"/>
      <c r="BE278" s="204"/>
      <c r="BF278" s="204"/>
      <c r="BG278" s="204"/>
      <c r="BH278" s="204"/>
    </row>
    <row r="279" spans="1:60" outlineLevel="1" x14ac:dyDescent="0.2">
      <c r="A279" s="211"/>
      <c r="B279" s="212"/>
      <c r="C279" s="252" t="s">
        <v>499</v>
      </c>
      <c r="D279" s="245"/>
      <c r="E279" s="246">
        <v>2.0299999999999998</v>
      </c>
      <c r="F279" s="214"/>
      <c r="G279" s="214"/>
      <c r="H279" s="214"/>
      <c r="I279" s="214"/>
      <c r="J279" s="214"/>
      <c r="K279" s="214"/>
      <c r="L279" s="214"/>
      <c r="M279" s="214"/>
      <c r="N279" s="214"/>
      <c r="O279" s="214"/>
      <c r="P279" s="214"/>
      <c r="Q279" s="214"/>
      <c r="R279" s="214"/>
      <c r="S279" s="214"/>
      <c r="T279" s="214"/>
      <c r="U279" s="214"/>
      <c r="V279" s="214"/>
      <c r="W279" s="214"/>
      <c r="X279" s="204"/>
      <c r="Y279" s="204"/>
      <c r="Z279" s="204"/>
      <c r="AA279" s="204"/>
      <c r="AB279" s="204"/>
      <c r="AC279" s="204"/>
      <c r="AD279" s="204"/>
      <c r="AE279" s="204"/>
      <c r="AF279" s="204"/>
      <c r="AG279" s="204" t="s">
        <v>166</v>
      </c>
      <c r="AH279" s="204">
        <v>0</v>
      </c>
      <c r="AI279" s="204"/>
      <c r="AJ279" s="204"/>
      <c r="AK279" s="204"/>
      <c r="AL279" s="204"/>
      <c r="AM279" s="204"/>
      <c r="AN279" s="204"/>
      <c r="AO279" s="204"/>
      <c r="AP279" s="204"/>
      <c r="AQ279" s="204"/>
      <c r="AR279" s="204"/>
      <c r="AS279" s="204"/>
      <c r="AT279" s="204"/>
      <c r="AU279" s="204"/>
      <c r="AV279" s="204"/>
      <c r="AW279" s="204"/>
      <c r="AX279" s="204"/>
      <c r="AY279" s="204"/>
      <c r="AZ279" s="204"/>
      <c r="BA279" s="204"/>
      <c r="BB279" s="204"/>
      <c r="BC279" s="204"/>
      <c r="BD279" s="204"/>
      <c r="BE279" s="204"/>
      <c r="BF279" s="204"/>
      <c r="BG279" s="204"/>
      <c r="BH279" s="204"/>
    </row>
    <row r="280" spans="1:60" outlineLevel="1" x14ac:dyDescent="0.2">
      <c r="A280" s="223">
        <v>92</v>
      </c>
      <c r="B280" s="224" t="s">
        <v>500</v>
      </c>
      <c r="C280" s="240" t="s">
        <v>501</v>
      </c>
      <c r="D280" s="225" t="s">
        <v>381</v>
      </c>
      <c r="E280" s="226">
        <v>5.0750000000000002</v>
      </c>
      <c r="F280" s="227"/>
      <c r="G280" s="228">
        <f>ROUND(E280*F280,2)</f>
        <v>0</v>
      </c>
      <c r="H280" s="227"/>
      <c r="I280" s="228">
        <f>ROUND(E280*H280,2)</f>
        <v>0</v>
      </c>
      <c r="J280" s="227"/>
      <c r="K280" s="228">
        <f>ROUND(E280*J280,2)</f>
        <v>0</v>
      </c>
      <c r="L280" s="228">
        <v>21</v>
      </c>
      <c r="M280" s="228">
        <f>G280*(1+L280/100)</f>
        <v>0</v>
      </c>
      <c r="N280" s="228">
        <v>9.1E-4</v>
      </c>
      <c r="O280" s="228">
        <f>ROUND(E280*N280,2)</f>
        <v>0</v>
      </c>
      <c r="P280" s="228">
        <v>0</v>
      </c>
      <c r="Q280" s="228">
        <f>ROUND(E280*P280,2)</f>
        <v>0</v>
      </c>
      <c r="R280" s="228" t="s">
        <v>351</v>
      </c>
      <c r="S280" s="228" t="s">
        <v>134</v>
      </c>
      <c r="T280" s="229" t="s">
        <v>134</v>
      </c>
      <c r="U280" s="214">
        <v>0</v>
      </c>
      <c r="V280" s="214">
        <f>ROUND(E280*U280,2)</f>
        <v>0</v>
      </c>
      <c r="W280" s="214"/>
      <c r="X280" s="204"/>
      <c r="Y280" s="204"/>
      <c r="Z280" s="204"/>
      <c r="AA280" s="204"/>
      <c r="AB280" s="204"/>
      <c r="AC280" s="204"/>
      <c r="AD280" s="204"/>
      <c r="AE280" s="204"/>
      <c r="AF280" s="204"/>
      <c r="AG280" s="204" t="s">
        <v>360</v>
      </c>
      <c r="AH280" s="204"/>
      <c r="AI280" s="204"/>
      <c r="AJ280" s="204"/>
      <c r="AK280" s="204"/>
      <c r="AL280" s="204"/>
      <c r="AM280" s="204"/>
      <c r="AN280" s="204"/>
      <c r="AO280" s="204"/>
      <c r="AP280" s="204"/>
      <c r="AQ280" s="204"/>
      <c r="AR280" s="204"/>
      <c r="AS280" s="204"/>
      <c r="AT280" s="204"/>
      <c r="AU280" s="204"/>
      <c r="AV280" s="204"/>
      <c r="AW280" s="204"/>
      <c r="AX280" s="204"/>
      <c r="AY280" s="204"/>
      <c r="AZ280" s="204"/>
      <c r="BA280" s="204"/>
      <c r="BB280" s="204"/>
      <c r="BC280" s="204"/>
      <c r="BD280" s="204"/>
      <c r="BE280" s="204"/>
      <c r="BF280" s="204"/>
      <c r="BG280" s="204"/>
      <c r="BH280" s="204"/>
    </row>
    <row r="281" spans="1:60" outlineLevel="1" x14ac:dyDescent="0.2">
      <c r="A281" s="211"/>
      <c r="B281" s="212"/>
      <c r="C281" s="252" t="s">
        <v>502</v>
      </c>
      <c r="D281" s="245"/>
      <c r="E281" s="246">
        <v>5.0750000000000002</v>
      </c>
      <c r="F281" s="214"/>
      <c r="G281" s="214"/>
      <c r="H281" s="214"/>
      <c r="I281" s="214"/>
      <c r="J281" s="214"/>
      <c r="K281" s="214"/>
      <c r="L281" s="214"/>
      <c r="M281" s="214"/>
      <c r="N281" s="214"/>
      <c r="O281" s="214"/>
      <c r="P281" s="214"/>
      <c r="Q281" s="214"/>
      <c r="R281" s="214"/>
      <c r="S281" s="214"/>
      <c r="T281" s="214"/>
      <c r="U281" s="214"/>
      <c r="V281" s="214"/>
      <c r="W281" s="214"/>
      <c r="X281" s="204"/>
      <c r="Y281" s="204"/>
      <c r="Z281" s="204"/>
      <c r="AA281" s="204"/>
      <c r="AB281" s="204"/>
      <c r="AC281" s="204"/>
      <c r="AD281" s="204"/>
      <c r="AE281" s="204"/>
      <c r="AF281" s="204"/>
      <c r="AG281" s="204" t="s">
        <v>166</v>
      </c>
      <c r="AH281" s="204">
        <v>0</v>
      </c>
      <c r="AI281" s="204"/>
      <c r="AJ281" s="204"/>
      <c r="AK281" s="204"/>
      <c r="AL281" s="204"/>
      <c r="AM281" s="204"/>
      <c r="AN281" s="204"/>
      <c r="AO281" s="204"/>
      <c r="AP281" s="204"/>
      <c r="AQ281" s="204"/>
      <c r="AR281" s="204"/>
      <c r="AS281" s="204"/>
      <c r="AT281" s="204"/>
      <c r="AU281" s="204"/>
      <c r="AV281" s="204"/>
      <c r="AW281" s="204"/>
      <c r="AX281" s="204"/>
      <c r="AY281" s="204"/>
      <c r="AZ281" s="204"/>
      <c r="BA281" s="204"/>
      <c r="BB281" s="204"/>
      <c r="BC281" s="204"/>
      <c r="BD281" s="204"/>
      <c r="BE281" s="204"/>
      <c r="BF281" s="204"/>
      <c r="BG281" s="204"/>
      <c r="BH281" s="204"/>
    </row>
    <row r="282" spans="1:60" outlineLevel="1" x14ac:dyDescent="0.2">
      <c r="A282" s="223">
        <v>93</v>
      </c>
      <c r="B282" s="224" t="s">
        <v>503</v>
      </c>
      <c r="C282" s="240" t="s">
        <v>504</v>
      </c>
      <c r="D282" s="225" t="s">
        <v>381</v>
      </c>
      <c r="E282" s="226">
        <v>1.0149999999999999</v>
      </c>
      <c r="F282" s="227"/>
      <c r="G282" s="228">
        <f>ROUND(E282*F282,2)</f>
        <v>0</v>
      </c>
      <c r="H282" s="227"/>
      <c r="I282" s="228">
        <f>ROUND(E282*H282,2)</f>
        <v>0</v>
      </c>
      <c r="J282" s="227"/>
      <c r="K282" s="228">
        <f>ROUND(E282*J282,2)</f>
        <v>0</v>
      </c>
      <c r="L282" s="228">
        <v>21</v>
      </c>
      <c r="M282" s="228">
        <f>G282*(1+L282/100)</f>
        <v>0</v>
      </c>
      <c r="N282" s="228">
        <v>1.7600000000000001E-3</v>
      </c>
      <c r="O282" s="228">
        <f>ROUND(E282*N282,2)</f>
        <v>0</v>
      </c>
      <c r="P282" s="228">
        <v>0</v>
      </c>
      <c r="Q282" s="228">
        <f>ROUND(E282*P282,2)</f>
        <v>0</v>
      </c>
      <c r="R282" s="228" t="s">
        <v>351</v>
      </c>
      <c r="S282" s="228" t="s">
        <v>134</v>
      </c>
      <c r="T282" s="229" t="s">
        <v>134</v>
      </c>
      <c r="U282" s="214">
        <v>0</v>
      </c>
      <c r="V282" s="214">
        <f>ROUND(E282*U282,2)</f>
        <v>0</v>
      </c>
      <c r="W282" s="214"/>
      <c r="X282" s="204"/>
      <c r="Y282" s="204"/>
      <c r="Z282" s="204"/>
      <c r="AA282" s="204"/>
      <c r="AB282" s="204"/>
      <c r="AC282" s="204"/>
      <c r="AD282" s="204"/>
      <c r="AE282" s="204"/>
      <c r="AF282" s="204"/>
      <c r="AG282" s="204" t="s">
        <v>360</v>
      </c>
      <c r="AH282" s="204"/>
      <c r="AI282" s="204"/>
      <c r="AJ282" s="204"/>
      <c r="AK282" s="204"/>
      <c r="AL282" s="204"/>
      <c r="AM282" s="204"/>
      <c r="AN282" s="204"/>
      <c r="AO282" s="204"/>
      <c r="AP282" s="204"/>
      <c r="AQ282" s="204"/>
      <c r="AR282" s="204"/>
      <c r="AS282" s="204"/>
      <c r="AT282" s="204"/>
      <c r="AU282" s="204"/>
      <c r="AV282" s="204"/>
      <c r="AW282" s="204"/>
      <c r="AX282" s="204"/>
      <c r="AY282" s="204"/>
      <c r="AZ282" s="204"/>
      <c r="BA282" s="204"/>
      <c r="BB282" s="204"/>
      <c r="BC282" s="204"/>
      <c r="BD282" s="204"/>
      <c r="BE282" s="204"/>
      <c r="BF282" s="204"/>
      <c r="BG282" s="204"/>
      <c r="BH282" s="204"/>
    </row>
    <row r="283" spans="1:60" outlineLevel="1" x14ac:dyDescent="0.2">
      <c r="A283" s="211"/>
      <c r="B283" s="212"/>
      <c r="C283" s="252" t="s">
        <v>488</v>
      </c>
      <c r="D283" s="245"/>
      <c r="E283" s="246">
        <v>1.0149999999999999</v>
      </c>
      <c r="F283" s="214"/>
      <c r="G283" s="214"/>
      <c r="H283" s="214"/>
      <c r="I283" s="214"/>
      <c r="J283" s="214"/>
      <c r="K283" s="214"/>
      <c r="L283" s="214"/>
      <c r="M283" s="214"/>
      <c r="N283" s="214"/>
      <c r="O283" s="214"/>
      <c r="P283" s="214"/>
      <c r="Q283" s="214"/>
      <c r="R283" s="214"/>
      <c r="S283" s="214"/>
      <c r="T283" s="214"/>
      <c r="U283" s="214"/>
      <c r="V283" s="214"/>
      <c r="W283" s="214"/>
      <c r="X283" s="204"/>
      <c r="Y283" s="204"/>
      <c r="Z283" s="204"/>
      <c r="AA283" s="204"/>
      <c r="AB283" s="204"/>
      <c r="AC283" s="204"/>
      <c r="AD283" s="204"/>
      <c r="AE283" s="204"/>
      <c r="AF283" s="204"/>
      <c r="AG283" s="204" t="s">
        <v>166</v>
      </c>
      <c r="AH283" s="204">
        <v>0</v>
      </c>
      <c r="AI283" s="204"/>
      <c r="AJ283" s="204"/>
      <c r="AK283" s="204"/>
      <c r="AL283" s="204"/>
      <c r="AM283" s="204"/>
      <c r="AN283" s="204"/>
      <c r="AO283" s="204"/>
      <c r="AP283" s="204"/>
      <c r="AQ283" s="204"/>
      <c r="AR283" s="204"/>
      <c r="AS283" s="204"/>
      <c r="AT283" s="204"/>
      <c r="AU283" s="204"/>
      <c r="AV283" s="204"/>
      <c r="AW283" s="204"/>
      <c r="AX283" s="204"/>
      <c r="AY283" s="204"/>
      <c r="AZ283" s="204"/>
      <c r="BA283" s="204"/>
      <c r="BB283" s="204"/>
      <c r="BC283" s="204"/>
      <c r="BD283" s="204"/>
      <c r="BE283" s="204"/>
      <c r="BF283" s="204"/>
      <c r="BG283" s="204"/>
      <c r="BH283" s="204"/>
    </row>
    <row r="284" spans="1:60" outlineLevel="1" x14ac:dyDescent="0.2">
      <c r="A284" s="223">
        <v>94</v>
      </c>
      <c r="B284" s="224" t="s">
        <v>505</v>
      </c>
      <c r="C284" s="240" t="s">
        <v>506</v>
      </c>
      <c r="D284" s="225" t="s">
        <v>381</v>
      </c>
      <c r="E284" s="226">
        <v>1.0149999999999999</v>
      </c>
      <c r="F284" s="227"/>
      <c r="G284" s="228">
        <f>ROUND(E284*F284,2)</f>
        <v>0</v>
      </c>
      <c r="H284" s="227"/>
      <c r="I284" s="228">
        <f>ROUND(E284*H284,2)</f>
        <v>0</v>
      </c>
      <c r="J284" s="227"/>
      <c r="K284" s="228">
        <f>ROUND(E284*J284,2)</f>
        <v>0</v>
      </c>
      <c r="L284" s="228">
        <v>21</v>
      </c>
      <c r="M284" s="228">
        <f>G284*(1+L284/100)</f>
        <v>0</v>
      </c>
      <c r="N284" s="228">
        <v>2.5000000000000001E-3</v>
      </c>
      <c r="O284" s="228">
        <f>ROUND(E284*N284,2)</f>
        <v>0</v>
      </c>
      <c r="P284" s="228">
        <v>0</v>
      </c>
      <c r="Q284" s="228">
        <f>ROUND(E284*P284,2)</f>
        <v>0</v>
      </c>
      <c r="R284" s="228" t="s">
        <v>351</v>
      </c>
      <c r="S284" s="228" t="s">
        <v>134</v>
      </c>
      <c r="T284" s="229" t="s">
        <v>134</v>
      </c>
      <c r="U284" s="214">
        <v>0</v>
      </c>
      <c r="V284" s="214">
        <f>ROUND(E284*U284,2)</f>
        <v>0</v>
      </c>
      <c r="W284" s="214"/>
      <c r="X284" s="204"/>
      <c r="Y284" s="204"/>
      <c r="Z284" s="204"/>
      <c r="AA284" s="204"/>
      <c r="AB284" s="204"/>
      <c r="AC284" s="204"/>
      <c r="AD284" s="204"/>
      <c r="AE284" s="204"/>
      <c r="AF284" s="204"/>
      <c r="AG284" s="204" t="s">
        <v>360</v>
      </c>
      <c r="AH284" s="204"/>
      <c r="AI284" s="204"/>
      <c r="AJ284" s="204"/>
      <c r="AK284" s="204"/>
      <c r="AL284" s="204"/>
      <c r="AM284" s="204"/>
      <c r="AN284" s="204"/>
      <c r="AO284" s="204"/>
      <c r="AP284" s="204"/>
      <c r="AQ284" s="204"/>
      <c r="AR284" s="204"/>
      <c r="AS284" s="204"/>
      <c r="AT284" s="204"/>
      <c r="AU284" s="204"/>
      <c r="AV284" s="204"/>
      <c r="AW284" s="204"/>
      <c r="AX284" s="204"/>
      <c r="AY284" s="204"/>
      <c r="AZ284" s="204"/>
      <c r="BA284" s="204"/>
      <c r="BB284" s="204"/>
      <c r="BC284" s="204"/>
      <c r="BD284" s="204"/>
      <c r="BE284" s="204"/>
      <c r="BF284" s="204"/>
      <c r="BG284" s="204"/>
      <c r="BH284" s="204"/>
    </row>
    <row r="285" spans="1:60" outlineLevel="1" x14ac:dyDescent="0.2">
      <c r="A285" s="211"/>
      <c r="B285" s="212"/>
      <c r="C285" s="252" t="s">
        <v>488</v>
      </c>
      <c r="D285" s="245"/>
      <c r="E285" s="246">
        <v>1.0149999999999999</v>
      </c>
      <c r="F285" s="214"/>
      <c r="G285" s="214"/>
      <c r="H285" s="214"/>
      <c r="I285" s="214"/>
      <c r="J285" s="214"/>
      <c r="K285" s="214"/>
      <c r="L285" s="214"/>
      <c r="M285" s="214"/>
      <c r="N285" s="214"/>
      <c r="O285" s="214"/>
      <c r="P285" s="214"/>
      <c r="Q285" s="214"/>
      <c r="R285" s="214"/>
      <c r="S285" s="214"/>
      <c r="T285" s="214"/>
      <c r="U285" s="214"/>
      <c r="V285" s="214"/>
      <c r="W285" s="214"/>
      <c r="X285" s="204"/>
      <c r="Y285" s="204"/>
      <c r="Z285" s="204"/>
      <c r="AA285" s="204"/>
      <c r="AB285" s="204"/>
      <c r="AC285" s="204"/>
      <c r="AD285" s="204"/>
      <c r="AE285" s="204"/>
      <c r="AF285" s="204"/>
      <c r="AG285" s="204" t="s">
        <v>166</v>
      </c>
      <c r="AH285" s="204">
        <v>0</v>
      </c>
      <c r="AI285" s="204"/>
      <c r="AJ285" s="204"/>
      <c r="AK285" s="204"/>
      <c r="AL285" s="204"/>
      <c r="AM285" s="204"/>
      <c r="AN285" s="204"/>
      <c r="AO285" s="204"/>
      <c r="AP285" s="204"/>
      <c r="AQ285" s="204"/>
      <c r="AR285" s="204"/>
      <c r="AS285" s="204"/>
      <c r="AT285" s="204"/>
      <c r="AU285" s="204"/>
      <c r="AV285" s="204"/>
      <c r="AW285" s="204"/>
      <c r="AX285" s="204"/>
      <c r="AY285" s="204"/>
      <c r="AZ285" s="204"/>
      <c r="BA285" s="204"/>
      <c r="BB285" s="204"/>
      <c r="BC285" s="204"/>
      <c r="BD285" s="204"/>
      <c r="BE285" s="204"/>
      <c r="BF285" s="204"/>
      <c r="BG285" s="204"/>
      <c r="BH285" s="204"/>
    </row>
    <row r="286" spans="1:60" outlineLevel="1" x14ac:dyDescent="0.2">
      <c r="A286" s="223">
        <v>95</v>
      </c>
      <c r="B286" s="224" t="s">
        <v>507</v>
      </c>
      <c r="C286" s="240" t="s">
        <v>508</v>
      </c>
      <c r="D286" s="225" t="s">
        <v>381</v>
      </c>
      <c r="E286" s="226">
        <v>1.0149999999999999</v>
      </c>
      <c r="F286" s="227"/>
      <c r="G286" s="228">
        <f>ROUND(E286*F286,2)</f>
        <v>0</v>
      </c>
      <c r="H286" s="227"/>
      <c r="I286" s="228">
        <f>ROUND(E286*H286,2)</f>
        <v>0</v>
      </c>
      <c r="J286" s="227"/>
      <c r="K286" s="228">
        <f>ROUND(E286*J286,2)</f>
        <v>0</v>
      </c>
      <c r="L286" s="228">
        <v>21</v>
      </c>
      <c r="M286" s="228">
        <f>G286*(1+L286/100)</f>
        <v>0</v>
      </c>
      <c r="N286" s="228">
        <v>1.16E-3</v>
      </c>
      <c r="O286" s="228">
        <f>ROUND(E286*N286,2)</f>
        <v>0</v>
      </c>
      <c r="P286" s="228">
        <v>0</v>
      </c>
      <c r="Q286" s="228">
        <f>ROUND(E286*P286,2)</f>
        <v>0</v>
      </c>
      <c r="R286" s="228" t="s">
        <v>351</v>
      </c>
      <c r="S286" s="228" t="s">
        <v>134</v>
      </c>
      <c r="T286" s="229" t="s">
        <v>134</v>
      </c>
      <c r="U286" s="214">
        <v>0</v>
      </c>
      <c r="V286" s="214">
        <f>ROUND(E286*U286,2)</f>
        <v>0</v>
      </c>
      <c r="W286" s="214"/>
      <c r="X286" s="204"/>
      <c r="Y286" s="204"/>
      <c r="Z286" s="204"/>
      <c r="AA286" s="204"/>
      <c r="AB286" s="204"/>
      <c r="AC286" s="204"/>
      <c r="AD286" s="204"/>
      <c r="AE286" s="204"/>
      <c r="AF286" s="204"/>
      <c r="AG286" s="204" t="s">
        <v>360</v>
      </c>
      <c r="AH286" s="204"/>
      <c r="AI286" s="204"/>
      <c r="AJ286" s="204"/>
      <c r="AK286" s="204"/>
      <c r="AL286" s="204"/>
      <c r="AM286" s="204"/>
      <c r="AN286" s="204"/>
      <c r="AO286" s="204"/>
      <c r="AP286" s="204"/>
      <c r="AQ286" s="204"/>
      <c r="AR286" s="204"/>
      <c r="AS286" s="204"/>
      <c r="AT286" s="204"/>
      <c r="AU286" s="204"/>
      <c r="AV286" s="204"/>
      <c r="AW286" s="204"/>
      <c r="AX286" s="204"/>
      <c r="AY286" s="204"/>
      <c r="AZ286" s="204"/>
      <c r="BA286" s="204"/>
      <c r="BB286" s="204"/>
      <c r="BC286" s="204"/>
      <c r="BD286" s="204"/>
      <c r="BE286" s="204"/>
      <c r="BF286" s="204"/>
      <c r="BG286" s="204"/>
      <c r="BH286" s="204"/>
    </row>
    <row r="287" spans="1:60" outlineLevel="1" x14ac:dyDescent="0.2">
      <c r="A287" s="211"/>
      <c r="B287" s="212"/>
      <c r="C287" s="252" t="s">
        <v>488</v>
      </c>
      <c r="D287" s="245"/>
      <c r="E287" s="246">
        <v>1.0149999999999999</v>
      </c>
      <c r="F287" s="214"/>
      <c r="G287" s="214"/>
      <c r="H287" s="214"/>
      <c r="I287" s="214"/>
      <c r="J287" s="214"/>
      <c r="K287" s="214"/>
      <c r="L287" s="214"/>
      <c r="M287" s="214"/>
      <c r="N287" s="214"/>
      <c r="O287" s="214"/>
      <c r="P287" s="214"/>
      <c r="Q287" s="214"/>
      <c r="R287" s="214"/>
      <c r="S287" s="214"/>
      <c r="T287" s="214"/>
      <c r="U287" s="214"/>
      <c r="V287" s="214"/>
      <c r="W287" s="214"/>
      <c r="X287" s="204"/>
      <c r="Y287" s="204"/>
      <c r="Z287" s="204"/>
      <c r="AA287" s="204"/>
      <c r="AB287" s="204"/>
      <c r="AC287" s="204"/>
      <c r="AD287" s="204"/>
      <c r="AE287" s="204"/>
      <c r="AF287" s="204"/>
      <c r="AG287" s="204" t="s">
        <v>166</v>
      </c>
      <c r="AH287" s="204">
        <v>0</v>
      </c>
      <c r="AI287" s="204"/>
      <c r="AJ287" s="204"/>
      <c r="AK287" s="204"/>
      <c r="AL287" s="204"/>
      <c r="AM287" s="204"/>
      <c r="AN287" s="204"/>
      <c r="AO287" s="204"/>
      <c r="AP287" s="204"/>
      <c r="AQ287" s="204"/>
      <c r="AR287" s="204"/>
      <c r="AS287" s="204"/>
      <c r="AT287" s="204"/>
      <c r="AU287" s="204"/>
      <c r="AV287" s="204"/>
      <c r="AW287" s="204"/>
      <c r="AX287" s="204"/>
      <c r="AY287" s="204"/>
      <c r="AZ287" s="204"/>
      <c r="BA287" s="204"/>
      <c r="BB287" s="204"/>
      <c r="BC287" s="204"/>
      <c r="BD287" s="204"/>
      <c r="BE287" s="204"/>
      <c r="BF287" s="204"/>
      <c r="BG287" s="204"/>
      <c r="BH287" s="204"/>
    </row>
    <row r="288" spans="1:60" outlineLevel="1" x14ac:dyDescent="0.2">
      <c r="A288" s="223">
        <v>96</v>
      </c>
      <c r="B288" s="224" t="s">
        <v>509</v>
      </c>
      <c r="C288" s="240" t="s">
        <v>510</v>
      </c>
      <c r="D288" s="225" t="s">
        <v>381</v>
      </c>
      <c r="E288" s="226">
        <v>5.0750000000000002</v>
      </c>
      <c r="F288" s="227"/>
      <c r="G288" s="228">
        <f>ROUND(E288*F288,2)</f>
        <v>0</v>
      </c>
      <c r="H288" s="227"/>
      <c r="I288" s="228">
        <f>ROUND(E288*H288,2)</f>
        <v>0</v>
      </c>
      <c r="J288" s="227"/>
      <c r="K288" s="228">
        <f>ROUND(E288*J288,2)</f>
        <v>0</v>
      </c>
      <c r="L288" s="228">
        <v>21</v>
      </c>
      <c r="M288" s="228">
        <f>G288*(1+L288/100)</f>
        <v>0</v>
      </c>
      <c r="N288" s="228">
        <v>8.0000000000000004E-4</v>
      </c>
      <c r="O288" s="228">
        <f>ROUND(E288*N288,2)</f>
        <v>0</v>
      </c>
      <c r="P288" s="228">
        <v>0</v>
      </c>
      <c r="Q288" s="228">
        <f>ROUND(E288*P288,2)</f>
        <v>0</v>
      </c>
      <c r="R288" s="228"/>
      <c r="S288" s="228" t="s">
        <v>127</v>
      </c>
      <c r="T288" s="229" t="s">
        <v>128</v>
      </c>
      <c r="U288" s="214">
        <v>0</v>
      </c>
      <c r="V288" s="214">
        <f>ROUND(E288*U288,2)</f>
        <v>0</v>
      </c>
      <c r="W288" s="214"/>
      <c r="X288" s="204"/>
      <c r="Y288" s="204"/>
      <c r="Z288" s="204"/>
      <c r="AA288" s="204"/>
      <c r="AB288" s="204"/>
      <c r="AC288" s="204"/>
      <c r="AD288" s="204"/>
      <c r="AE288" s="204"/>
      <c r="AF288" s="204"/>
      <c r="AG288" s="204" t="s">
        <v>360</v>
      </c>
      <c r="AH288" s="204"/>
      <c r="AI288" s="204"/>
      <c r="AJ288" s="204"/>
      <c r="AK288" s="204"/>
      <c r="AL288" s="204"/>
      <c r="AM288" s="204"/>
      <c r="AN288" s="204"/>
      <c r="AO288" s="204"/>
      <c r="AP288" s="204"/>
      <c r="AQ288" s="204"/>
      <c r="AR288" s="204"/>
      <c r="AS288" s="204"/>
      <c r="AT288" s="204"/>
      <c r="AU288" s="204"/>
      <c r="AV288" s="204"/>
      <c r="AW288" s="204"/>
      <c r="AX288" s="204"/>
      <c r="AY288" s="204"/>
      <c r="AZ288" s="204"/>
      <c r="BA288" s="204"/>
      <c r="BB288" s="204"/>
      <c r="BC288" s="204"/>
      <c r="BD288" s="204"/>
      <c r="BE288" s="204"/>
      <c r="BF288" s="204"/>
      <c r="BG288" s="204"/>
      <c r="BH288" s="204"/>
    </row>
    <row r="289" spans="1:60" outlineLevel="1" x14ac:dyDescent="0.2">
      <c r="A289" s="211"/>
      <c r="B289" s="212"/>
      <c r="C289" s="252" t="s">
        <v>502</v>
      </c>
      <c r="D289" s="245"/>
      <c r="E289" s="246">
        <v>5.0750000000000002</v>
      </c>
      <c r="F289" s="214"/>
      <c r="G289" s="214"/>
      <c r="H289" s="214"/>
      <c r="I289" s="214"/>
      <c r="J289" s="214"/>
      <c r="K289" s="214"/>
      <c r="L289" s="214"/>
      <c r="M289" s="214"/>
      <c r="N289" s="214"/>
      <c r="O289" s="214"/>
      <c r="P289" s="214"/>
      <c r="Q289" s="214"/>
      <c r="R289" s="214"/>
      <c r="S289" s="214"/>
      <c r="T289" s="214"/>
      <c r="U289" s="214"/>
      <c r="V289" s="214"/>
      <c r="W289" s="214"/>
      <c r="X289" s="204"/>
      <c r="Y289" s="204"/>
      <c r="Z289" s="204"/>
      <c r="AA289" s="204"/>
      <c r="AB289" s="204"/>
      <c r="AC289" s="204"/>
      <c r="AD289" s="204"/>
      <c r="AE289" s="204"/>
      <c r="AF289" s="204"/>
      <c r="AG289" s="204" t="s">
        <v>166</v>
      </c>
      <c r="AH289" s="204">
        <v>0</v>
      </c>
      <c r="AI289" s="204"/>
      <c r="AJ289" s="204"/>
      <c r="AK289" s="204"/>
      <c r="AL289" s="204"/>
      <c r="AM289" s="204"/>
      <c r="AN289" s="204"/>
      <c r="AO289" s="204"/>
      <c r="AP289" s="204"/>
      <c r="AQ289" s="204"/>
      <c r="AR289" s="204"/>
      <c r="AS289" s="204"/>
      <c r="AT289" s="204"/>
      <c r="AU289" s="204"/>
      <c r="AV289" s="204"/>
      <c r="AW289" s="204"/>
      <c r="AX289" s="204"/>
      <c r="AY289" s="204"/>
      <c r="AZ289" s="204"/>
      <c r="BA289" s="204"/>
      <c r="BB289" s="204"/>
      <c r="BC289" s="204"/>
      <c r="BD289" s="204"/>
      <c r="BE289" s="204"/>
      <c r="BF289" s="204"/>
      <c r="BG289" s="204"/>
      <c r="BH289" s="204"/>
    </row>
    <row r="290" spans="1:60" outlineLevel="1" x14ac:dyDescent="0.2">
      <c r="A290" s="223">
        <v>97</v>
      </c>
      <c r="B290" s="224" t="s">
        <v>511</v>
      </c>
      <c r="C290" s="240" t="s">
        <v>512</v>
      </c>
      <c r="D290" s="225" t="s">
        <v>381</v>
      </c>
      <c r="E290" s="226">
        <v>1.0149999999999999</v>
      </c>
      <c r="F290" s="227"/>
      <c r="G290" s="228">
        <f>ROUND(E290*F290,2)</f>
        <v>0</v>
      </c>
      <c r="H290" s="227"/>
      <c r="I290" s="228">
        <f>ROUND(E290*H290,2)</f>
        <v>0</v>
      </c>
      <c r="J290" s="227"/>
      <c r="K290" s="228">
        <f>ROUND(E290*J290,2)</f>
        <v>0</v>
      </c>
      <c r="L290" s="228">
        <v>21</v>
      </c>
      <c r="M290" s="228">
        <f>G290*(1+L290/100)</f>
        <v>0</v>
      </c>
      <c r="N290" s="228">
        <v>2.8500000000000001E-3</v>
      </c>
      <c r="O290" s="228">
        <f>ROUND(E290*N290,2)</f>
        <v>0</v>
      </c>
      <c r="P290" s="228">
        <v>0</v>
      </c>
      <c r="Q290" s="228">
        <f>ROUND(E290*P290,2)</f>
        <v>0</v>
      </c>
      <c r="R290" s="228" t="s">
        <v>351</v>
      </c>
      <c r="S290" s="228" t="s">
        <v>134</v>
      </c>
      <c r="T290" s="229" t="s">
        <v>134</v>
      </c>
      <c r="U290" s="214">
        <v>0</v>
      </c>
      <c r="V290" s="214">
        <f>ROUND(E290*U290,2)</f>
        <v>0</v>
      </c>
      <c r="W290" s="214"/>
      <c r="X290" s="204"/>
      <c r="Y290" s="204"/>
      <c r="Z290" s="204"/>
      <c r="AA290" s="204"/>
      <c r="AB290" s="204"/>
      <c r="AC290" s="204"/>
      <c r="AD290" s="204"/>
      <c r="AE290" s="204"/>
      <c r="AF290" s="204"/>
      <c r="AG290" s="204" t="s">
        <v>360</v>
      </c>
      <c r="AH290" s="204"/>
      <c r="AI290" s="204"/>
      <c r="AJ290" s="204"/>
      <c r="AK290" s="204"/>
      <c r="AL290" s="204"/>
      <c r="AM290" s="204"/>
      <c r="AN290" s="204"/>
      <c r="AO290" s="204"/>
      <c r="AP290" s="204"/>
      <c r="AQ290" s="204"/>
      <c r="AR290" s="204"/>
      <c r="AS290" s="204"/>
      <c r="AT290" s="204"/>
      <c r="AU290" s="204"/>
      <c r="AV290" s="204"/>
      <c r="AW290" s="204"/>
      <c r="AX290" s="204"/>
      <c r="AY290" s="204"/>
      <c r="AZ290" s="204"/>
      <c r="BA290" s="204"/>
      <c r="BB290" s="204"/>
      <c r="BC290" s="204"/>
      <c r="BD290" s="204"/>
      <c r="BE290" s="204"/>
      <c r="BF290" s="204"/>
      <c r="BG290" s="204"/>
      <c r="BH290" s="204"/>
    </row>
    <row r="291" spans="1:60" outlineLevel="1" x14ac:dyDescent="0.2">
      <c r="A291" s="211"/>
      <c r="B291" s="212"/>
      <c r="C291" s="252" t="s">
        <v>488</v>
      </c>
      <c r="D291" s="245"/>
      <c r="E291" s="246">
        <v>1.0149999999999999</v>
      </c>
      <c r="F291" s="214"/>
      <c r="G291" s="214"/>
      <c r="H291" s="214"/>
      <c r="I291" s="214"/>
      <c r="J291" s="214"/>
      <c r="K291" s="214"/>
      <c r="L291" s="214"/>
      <c r="M291" s="214"/>
      <c r="N291" s="214"/>
      <c r="O291" s="214"/>
      <c r="P291" s="214"/>
      <c r="Q291" s="214"/>
      <c r="R291" s="214"/>
      <c r="S291" s="214"/>
      <c r="T291" s="214"/>
      <c r="U291" s="214"/>
      <c r="V291" s="214"/>
      <c r="W291" s="214"/>
      <c r="X291" s="204"/>
      <c r="Y291" s="204"/>
      <c r="Z291" s="204"/>
      <c r="AA291" s="204"/>
      <c r="AB291" s="204"/>
      <c r="AC291" s="204"/>
      <c r="AD291" s="204"/>
      <c r="AE291" s="204"/>
      <c r="AF291" s="204"/>
      <c r="AG291" s="204" t="s">
        <v>166</v>
      </c>
      <c r="AH291" s="204">
        <v>0</v>
      </c>
      <c r="AI291" s="204"/>
      <c r="AJ291" s="204"/>
      <c r="AK291" s="204"/>
      <c r="AL291" s="204"/>
      <c r="AM291" s="204"/>
      <c r="AN291" s="204"/>
      <c r="AO291" s="204"/>
      <c r="AP291" s="204"/>
      <c r="AQ291" s="204"/>
      <c r="AR291" s="204"/>
      <c r="AS291" s="204"/>
      <c r="AT291" s="204"/>
      <c r="AU291" s="204"/>
      <c r="AV291" s="204"/>
      <c r="AW291" s="204"/>
      <c r="AX291" s="204"/>
      <c r="AY291" s="204"/>
      <c r="AZ291" s="204"/>
      <c r="BA291" s="204"/>
      <c r="BB291" s="204"/>
      <c r="BC291" s="204"/>
      <c r="BD291" s="204"/>
      <c r="BE291" s="204"/>
      <c r="BF291" s="204"/>
      <c r="BG291" s="204"/>
      <c r="BH291" s="204"/>
    </row>
    <row r="292" spans="1:60" outlineLevel="1" x14ac:dyDescent="0.2">
      <c r="A292" s="223">
        <v>98</v>
      </c>
      <c r="B292" s="224" t="s">
        <v>513</v>
      </c>
      <c r="C292" s="240" t="s">
        <v>514</v>
      </c>
      <c r="D292" s="225" t="s">
        <v>381</v>
      </c>
      <c r="E292" s="226">
        <v>1.0149999999999999</v>
      </c>
      <c r="F292" s="227"/>
      <c r="G292" s="228">
        <f>ROUND(E292*F292,2)</f>
        <v>0</v>
      </c>
      <c r="H292" s="227"/>
      <c r="I292" s="228">
        <f>ROUND(E292*H292,2)</f>
        <v>0</v>
      </c>
      <c r="J292" s="227"/>
      <c r="K292" s="228">
        <f>ROUND(E292*J292,2)</f>
        <v>0</v>
      </c>
      <c r="L292" s="228">
        <v>21</v>
      </c>
      <c r="M292" s="228">
        <f>G292*(1+L292/100)</f>
        <v>0</v>
      </c>
      <c r="N292" s="228">
        <v>1E-3</v>
      </c>
      <c r="O292" s="228">
        <f>ROUND(E292*N292,2)</f>
        <v>0</v>
      </c>
      <c r="P292" s="228">
        <v>0</v>
      </c>
      <c r="Q292" s="228">
        <f>ROUND(E292*P292,2)</f>
        <v>0</v>
      </c>
      <c r="R292" s="228" t="s">
        <v>351</v>
      </c>
      <c r="S292" s="228" t="s">
        <v>134</v>
      </c>
      <c r="T292" s="229" t="s">
        <v>134</v>
      </c>
      <c r="U292" s="214">
        <v>0</v>
      </c>
      <c r="V292" s="214">
        <f>ROUND(E292*U292,2)</f>
        <v>0</v>
      </c>
      <c r="W292" s="214"/>
      <c r="X292" s="204"/>
      <c r="Y292" s="204"/>
      <c r="Z292" s="204"/>
      <c r="AA292" s="204"/>
      <c r="AB292" s="204"/>
      <c r="AC292" s="204"/>
      <c r="AD292" s="204"/>
      <c r="AE292" s="204"/>
      <c r="AF292" s="204"/>
      <c r="AG292" s="204" t="s">
        <v>360</v>
      </c>
      <c r="AH292" s="204"/>
      <c r="AI292" s="204"/>
      <c r="AJ292" s="204"/>
      <c r="AK292" s="204"/>
      <c r="AL292" s="204"/>
      <c r="AM292" s="204"/>
      <c r="AN292" s="204"/>
      <c r="AO292" s="204"/>
      <c r="AP292" s="204"/>
      <c r="AQ292" s="204"/>
      <c r="AR292" s="204"/>
      <c r="AS292" s="204"/>
      <c r="AT292" s="204"/>
      <c r="AU292" s="204"/>
      <c r="AV292" s="204"/>
      <c r="AW292" s="204"/>
      <c r="AX292" s="204"/>
      <c r="AY292" s="204"/>
      <c r="AZ292" s="204"/>
      <c r="BA292" s="204"/>
      <c r="BB292" s="204"/>
      <c r="BC292" s="204"/>
      <c r="BD292" s="204"/>
      <c r="BE292" s="204"/>
      <c r="BF292" s="204"/>
      <c r="BG292" s="204"/>
      <c r="BH292" s="204"/>
    </row>
    <row r="293" spans="1:60" outlineLevel="1" x14ac:dyDescent="0.2">
      <c r="A293" s="211"/>
      <c r="B293" s="212"/>
      <c r="C293" s="252" t="s">
        <v>488</v>
      </c>
      <c r="D293" s="245"/>
      <c r="E293" s="246">
        <v>1.0149999999999999</v>
      </c>
      <c r="F293" s="214"/>
      <c r="G293" s="214"/>
      <c r="H293" s="214"/>
      <c r="I293" s="214"/>
      <c r="J293" s="214"/>
      <c r="K293" s="214"/>
      <c r="L293" s="214"/>
      <c r="M293" s="214"/>
      <c r="N293" s="214"/>
      <c r="O293" s="214"/>
      <c r="P293" s="214"/>
      <c r="Q293" s="214"/>
      <c r="R293" s="214"/>
      <c r="S293" s="214"/>
      <c r="T293" s="214"/>
      <c r="U293" s="214"/>
      <c r="V293" s="214"/>
      <c r="W293" s="214"/>
      <c r="X293" s="204"/>
      <c r="Y293" s="204"/>
      <c r="Z293" s="204"/>
      <c r="AA293" s="204"/>
      <c r="AB293" s="204"/>
      <c r="AC293" s="204"/>
      <c r="AD293" s="204"/>
      <c r="AE293" s="204"/>
      <c r="AF293" s="204"/>
      <c r="AG293" s="204" t="s">
        <v>166</v>
      </c>
      <c r="AH293" s="204">
        <v>0</v>
      </c>
      <c r="AI293" s="204"/>
      <c r="AJ293" s="204"/>
      <c r="AK293" s="204"/>
      <c r="AL293" s="204"/>
      <c r="AM293" s="204"/>
      <c r="AN293" s="204"/>
      <c r="AO293" s="204"/>
      <c r="AP293" s="204"/>
      <c r="AQ293" s="204"/>
      <c r="AR293" s="204"/>
      <c r="AS293" s="204"/>
      <c r="AT293" s="204"/>
      <c r="AU293" s="204"/>
      <c r="AV293" s="204"/>
      <c r="AW293" s="204"/>
      <c r="AX293" s="204"/>
      <c r="AY293" s="204"/>
      <c r="AZ293" s="204"/>
      <c r="BA293" s="204"/>
      <c r="BB293" s="204"/>
      <c r="BC293" s="204"/>
      <c r="BD293" s="204"/>
      <c r="BE293" s="204"/>
      <c r="BF293" s="204"/>
      <c r="BG293" s="204"/>
      <c r="BH293" s="204"/>
    </row>
    <row r="294" spans="1:60" outlineLevel="1" x14ac:dyDescent="0.2">
      <c r="A294" s="223">
        <v>99</v>
      </c>
      <c r="B294" s="224" t="s">
        <v>515</v>
      </c>
      <c r="C294" s="240" t="s">
        <v>516</v>
      </c>
      <c r="D294" s="225" t="s">
        <v>381</v>
      </c>
      <c r="E294" s="226">
        <v>10.15</v>
      </c>
      <c r="F294" s="227"/>
      <c r="G294" s="228">
        <f>ROUND(E294*F294,2)</f>
        <v>0</v>
      </c>
      <c r="H294" s="227"/>
      <c r="I294" s="228">
        <f>ROUND(E294*H294,2)</f>
        <v>0</v>
      </c>
      <c r="J294" s="227"/>
      <c r="K294" s="228">
        <f>ROUND(E294*J294,2)</f>
        <v>0</v>
      </c>
      <c r="L294" s="228">
        <v>21</v>
      </c>
      <c r="M294" s="228">
        <f>G294*(1+L294/100)</f>
        <v>0</v>
      </c>
      <c r="N294" s="228">
        <v>1.07E-3</v>
      </c>
      <c r="O294" s="228">
        <f>ROUND(E294*N294,2)</f>
        <v>0.01</v>
      </c>
      <c r="P294" s="228">
        <v>0</v>
      </c>
      <c r="Q294" s="228">
        <f>ROUND(E294*P294,2)</f>
        <v>0</v>
      </c>
      <c r="R294" s="228" t="s">
        <v>351</v>
      </c>
      <c r="S294" s="228" t="s">
        <v>134</v>
      </c>
      <c r="T294" s="229" t="s">
        <v>134</v>
      </c>
      <c r="U294" s="214">
        <v>0</v>
      </c>
      <c r="V294" s="214">
        <f>ROUND(E294*U294,2)</f>
        <v>0</v>
      </c>
      <c r="W294" s="214"/>
      <c r="X294" s="204"/>
      <c r="Y294" s="204"/>
      <c r="Z294" s="204"/>
      <c r="AA294" s="204"/>
      <c r="AB294" s="204"/>
      <c r="AC294" s="204"/>
      <c r="AD294" s="204"/>
      <c r="AE294" s="204"/>
      <c r="AF294" s="204"/>
      <c r="AG294" s="204" t="s">
        <v>360</v>
      </c>
      <c r="AH294" s="204"/>
      <c r="AI294" s="204"/>
      <c r="AJ294" s="204"/>
      <c r="AK294" s="204"/>
      <c r="AL294" s="204"/>
      <c r="AM294" s="204"/>
      <c r="AN294" s="204"/>
      <c r="AO294" s="204"/>
      <c r="AP294" s="204"/>
      <c r="AQ294" s="204"/>
      <c r="AR294" s="204"/>
      <c r="AS294" s="204"/>
      <c r="AT294" s="204"/>
      <c r="AU294" s="204"/>
      <c r="AV294" s="204"/>
      <c r="AW294" s="204"/>
      <c r="AX294" s="204"/>
      <c r="AY294" s="204"/>
      <c r="AZ294" s="204"/>
      <c r="BA294" s="204"/>
      <c r="BB294" s="204"/>
      <c r="BC294" s="204"/>
      <c r="BD294" s="204"/>
      <c r="BE294" s="204"/>
      <c r="BF294" s="204"/>
      <c r="BG294" s="204"/>
      <c r="BH294" s="204"/>
    </row>
    <row r="295" spans="1:60" outlineLevel="1" x14ac:dyDescent="0.2">
      <c r="A295" s="211"/>
      <c r="B295" s="212"/>
      <c r="C295" s="252" t="s">
        <v>517</v>
      </c>
      <c r="D295" s="245"/>
      <c r="E295" s="246">
        <v>10.15</v>
      </c>
      <c r="F295" s="214"/>
      <c r="G295" s="214"/>
      <c r="H295" s="214"/>
      <c r="I295" s="214"/>
      <c r="J295" s="214"/>
      <c r="K295" s="214"/>
      <c r="L295" s="214"/>
      <c r="M295" s="214"/>
      <c r="N295" s="214"/>
      <c r="O295" s="214"/>
      <c r="P295" s="214"/>
      <c r="Q295" s="214"/>
      <c r="R295" s="214"/>
      <c r="S295" s="214"/>
      <c r="T295" s="214"/>
      <c r="U295" s="214"/>
      <c r="V295" s="214"/>
      <c r="W295" s="214"/>
      <c r="X295" s="204"/>
      <c r="Y295" s="204"/>
      <c r="Z295" s="204"/>
      <c r="AA295" s="204"/>
      <c r="AB295" s="204"/>
      <c r="AC295" s="204"/>
      <c r="AD295" s="204"/>
      <c r="AE295" s="204"/>
      <c r="AF295" s="204"/>
      <c r="AG295" s="204" t="s">
        <v>166</v>
      </c>
      <c r="AH295" s="204">
        <v>0</v>
      </c>
      <c r="AI295" s="204"/>
      <c r="AJ295" s="204"/>
      <c r="AK295" s="204"/>
      <c r="AL295" s="204"/>
      <c r="AM295" s="204"/>
      <c r="AN295" s="204"/>
      <c r="AO295" s="204"/>
      <c r="AP295" s="204"/>
      <c r="AQ295" s="204"/>
      <c r="AR295" s="204"/>
      <c r="AS295" s="204"/>
      <c r="AT295" s="204"/>
      <c r="AU295" s="204"/>
      <c r="AV295" s="204"/>
      <c r="AW295" s="204"/>
      <c r="AX295" s="204"/>
      <c r="AY295" s="204"/>
      <c r="AZ295" s="204"/>
      <c r="BA295" s="204"/>
      <c r="BB295" s="204"/>
      <c r="BC295" s="204"/>
      <c r="BD295" s="204"/>
      <c r="BE295" s="204"/>
      <c r="BF295" s="204"/>
      <c r="BG295" s="204"/>
      <c r="BH295" s="204"/>
    </row>
    <row r="296" spans="1:60" outlineLevel="1" x14ac:dyDescent="0.2">
      <c r="A296" s="223">
        <v>100</v>
      </c>
      <c r="B296" s="224" t="s">
        <v>518</v>
      </c>
      <c r="C296" s="240" t="s">
        <v>519</v>
      </c>
      <c r="D296" s="225" t="s">
        <v>381</v>
      </c>
      <c r="E296" s="226">
        <v>1.0149999999999999</v>
      </c>
      <c r="F296" s="227"/>
      <c r="G296" s="228">
        <f>ROUND(E296*F296,2)</f>
        <v>0</v>
      </c>
      <c r="H296" s="227"/>
      <c r="I296" s="228">
        <f>ROUND(E296*H296,2)</f>
        <v>0</v>
      </c>
      <c r="J296" s="227"/>
      <c r="K296" s="228">
        <f>ROUND(E296*J296,2)</f>
        <v>0</v>
      </c>
      <c r="L296" s="228">
        <v>21</v>
      </c>
      <c r="M296" s="228">
        <f>G296*(1+L296/100)</f>
        <v>0</v>
      </c>
      <c r="N296" s="228">
        <v>2.1199999999999999E-3</v>
      </c>
      <c r="O296" s="228">
        <f>ROUND(E296*N296,2)</f>
        <v>0</v>
      </c>
      <c r="P296" s="228">
        <v>0</v>
      </c>
      <c r="Q296" s="228">
        <f>ROUND(E296*P296,2)</f>
        <v>0</v>
      </c>
      <c r="R296" s="228" t="s">
        <v>351</v>
      </c>
      <c r="S296" s="228" t="s">
        <v>134</v>
      </c>
      <c r="T296" s="229" t="s">
        <v>134</v>
      </c>
      <c r="U296" s="214">
        <v>0</v>
      </c>
      <c r="V296" s="214">
        <f>ROUND(E296*U296,2)</f>
        <v>0</v>
      </c>
      <c r="W296" s="214"/>
      <c r="X296" s="204"/>
      <c r="Y296" s="204"/>
      <c r="Z296" s="204"/>
      <c r="AA296" s="204"/>
      <c r="AB296" s="204"/>
      <c r="AC296" s="204"/>
      <c r="AD296" s="204"/>
      <c r="AE296" s="204"/>
      <c r="AF296" s="204"/>
      <c r="AG296" s="204" t="s">
        <v>360</v>
      </c>
      <c r="AH296" s="204"/>
      <c r="AI296" s="204"/>
      <c r="AJ296" s="204"/>
      <c r="AK296" s="204"/>
      <c r="AL296" s="204"/>
      <c r="AM296" s="204"/>
      <c r="AN296" s="204"/>
      <c r="AO296" s="204"/>
      <c r="AP296" s="204"/>
      <c r="AQ296" s="204"/>
      <c r="AR296" s="204"/>
      <c r="AS296" s="204"/>
      <c r="AT296" s="204"/>
      <c r="AU296" s="204"/>
      <c r="AV296" s="204"/>
      <c r="AW296" s="204"/>
      <c r="AX296" s="204"/>
      <c r="AY296" s="204"/>
      <c r="AZ296" s="204"/>
      <c r="BA296" s="204"/>
      <c r="BB296" s="204"/>
      <c r="BC296" s="204"/>
      <c r="BD296" s="204"/>
      <c r="BE296" s="204"/>
      <c r="BF296" s="204"/>
      <c r="BG296" s="204"/>
      <c r="BH296" s="204"/>
    </row>
    <row r="297" spans="1:60" outlineLevel="1" x14ac:dyDescent="0.2">
      <c r="A297" s="211"/>
      <c r="B297" s="212"/>
      <c r="C297" s="252" t="s">
        <v>488</v>
      </c>
      <c r="D297" s="245"/>
      <c r="E297" s="246">
        <v>1.0149999999999999</v>
      </c>
      <c r="F297" s="214"/>
      <c r="G297" s="214"/>
      <c r="H297" s="214"/>
      <c r="I297" s="214"/>
      <c r="J297" s="214"/>
      <c r="K297" s="214"/>
      <c r="L297" s="214"/>
      <c r="M297" s="214"/>
      <c r="N297" s="214"/>
      <c r="O297" s="214"/>
      <c r="P297" s="214"/>
      <c r="Q297" s="214"/>
      <c r="R297" s="214"/>
      <c r="S297" s="214"/>
      <c r="T297" s="214"/>
      <c r="U297" s="214"/>
      <c r="V297" s="214"/>
      <c r="W297" s="214"/>
      <c r="X297" s="204"/>
      <c r="Y297" s="204"/>
      <c r="Z297" s="204"/>
      <c r="AA297" s="204"/>
      <c r="AB297" s="204"/>
      <c r="AC297" s="204"/>
      <c r="AD297" s="204"/>
      <c r="AE297" s="204"/>
      <c r="AF297" s="204"/>
      <c r="AG297" s="204" t="s">
        <v>166</v>
      </c>
      <c r="AH297" s="204">
        <v>0</v>
      </c>
      <c r="AI297" s="204"/>
      <c r="AJ297" s="204"/>
      <c r="AK297" s="204"/>
      <c r="AL297" s="204"/>
      <c r="AM297" s="204"/>
      <c r="AN297" s="204"/>
      <c r="AO297" s="204"/>
      <c r="AP297" s="204"/>
      <c r="AQ297" s="204"/>
      <c r="AR297" s="204"/>
      <c r="AS297" s="204"/>
      <c r="AT297" s="204"/>
      <c r="AU297" s="204"/>
      <c r="AV297" s="204"/>
      <c r="AW297" s="204"/>
      <c r="AX297" s="204"/>
      <c r="AY297" s="204"/>
      <c r="AZ297" s="204"/>
      <c r="BA297" s="204"/>
      <c r="BB297" s="204"/>
      <c r="BC297" s="204"/>
      <c r="BD297" s="204"/>
      <c r="BE297" s="204"/>
      <c r="BF297" s="204"/>
      <c r="BG297" s="204"/>
      <c r="BH297" s="204"/>
    </row>
    <row r="298" spans="1:60" outlineLevel="1" x14ac:dyDescent="0.2">
      <c r="A298" s="223">
        <v>101</v>
      </c>
      <c r="B298" s="224" t="s">
        <v>520</v>
      </c>
      <c r="C298" s="240" t="s">
        <v>521</v>
      </c>
      <c r="D298" s="225" t="s">
        <v>381</v>
      </c>
      <c r="E298" s="226">
        <v>2.0299999999999998</v>
      </c>
      <c r="F298" s="227"/>
      <c r="G298" s="228">
        <f>ROUND(E298*F298,2)</f>
        <v>0</v>
      </c>
      <c r="H298" s="227"/>
      <c r="I298" s="228">
        <f>ROUND(E298*H298,2)</f>
        <v>0</v>
      </c>
      <c r="J298" s="227"/>
      <c r="K298" s="228">
        <f>ROUND(E298*J298,2)</f>
        <v>0</v>
      </c>
      <c r="L298" s="228">
        <v>21</v>
      </c>
      <c r="M298" s="228">
        <f>G298*(1+L298/100)</f>
        <v>0</v>
      </c>
      <c r="N298" s="228">
        <v>6.3000000000000003E-4</v>
      </c>
      <c r="O298" s="228">
        <f>ROUND(E298*N298,2)</f>
        <v>0</v>
      </c>
      <c r="P298" s="228">
        <v>0</v>
      </c>
      <c r="Q298" s="228">
        <f>ROUND(E298*P298,2)</f>
        <v>0</v>
      </c>
      <c r="R298" s="228" t="s">
        <v>351</v>
      </c>
      <c r="S298" s="228" t="s">
        <v>134</v>
      </c>
      <c r="T298" s="229" t="s">
        <v>134</v>
      </c>
      <c r="U298" s="214">
        <v>0</v>
      </c>
      <c r="V298" s="214">
        <f>ROUND(E298*U298,2)</f>
        <v>0</v>
      </c>
      <c r="W298" s="214"/>
      <c r="X298" s="204"/>
      <c r="Y298" s="204"/>
      <c r="Z298" s="204"/>
      <c r="AA298" s="204"/>
      <c r="AB298" s="204"/>
      <c r="AC298" s="204"/>
      <c r="AD298" s="204"/>
      <c r="AE298" s="204"/>
      <c r="AF298" s="204"/>
      <c r="AG298" s="204" t="s">
        <v>360</v>
      </c>
      <c r="AH298" s="204"/>
      <c r="AI298" s="204"/>
      <c r="AJ298" s="204"/>
      <c r="AK298" s="204"/>
      <c r="AL298" s="204"/>
      <c r="AM298" s="204"/>
      <c r="AN298" s="204"/>
      <c r="AO298" s="204"/>
      <c r="AP298" s="204"/>
      <c r="AQ298" s="204"/>
      <c r="AR298" s="204"/>
      <c r="AS298" s="204"/>
      <c r="AT298" s="204"/>
      <c r="AU298" s="204"/>
      <c r="AV298" s="204"/>
      <c r="AW298" s="204"/>
      <c r="AX298" s="204"/>
      <c r="AY298" s="204"/>
      <c r="AZ298" s="204"/>
      <c r="BA298" s="204"/>
      <c r="BB298" s="204"/>
      <c r="BC298" s="204"/>
      <c r="BD298" s="204"/>
      <c r="BE298" s="204"/>
      <c r="BF298" s="204"/>
      <c r="BG298" s="204"/>
      <c r="BH298" s="204"/>
    </row>
    <row r="299" spans="1:60" outlineLevel="1" x14ac:dyDescent="0.2">
      <c r="A299" s="211"/>
      <c r="B299" s="212"/>
      <c r="C299" s="252" t="s">
        <v>499</v>
      </c>
      <c r="D299" s="245"/>
      <c r="E299" s="246">
        <v>2.0299999999999998</v>
      </c>
      <c r="F299" s="214"/>
      <c r="G299" s="214"/>
      <c r="H299" s="214"/>
      <c r="I299" s="214"/>
      <c r="J299" s="214"/>
      <c r="K299" s="214"/>
      <c r="L299" s="214"/>
      <c r="M299" s="214"/>
      <c r="N299" s="214"/>
      <c r="O299" s="214"/>
      <c r="P299" s="214"/>
      <c r="Q299" s="214"/>
      <c r="R299" s="214"/>
      <c r="S299" s="214"/>
      <c r="T299" s="214"/>
      <c r="U299" s="214"/>
      <c r="V299" s="214"/>
      <c r="W299" s="214"/>
      <c r="X299" s="204"/>
      <c r="Y299" s="204"/>
      <c r="Z299" s="204"/>
      <c r="AA299" s="204"/>
      <c r="AB299" s="204"/>
      <c r="AC299" s="204"/>
      <c r="AD299" s="204"/>
      <c r="AE299" s="204"/>
      <c r="AF299" s="204"/>
      <c r="AG299" s="204" t="s">
        <v>166</v>
      </c>
      <c r="AH299" s="204">
        <v>0</v>
      </c>
      <c r="AI299" s="204"/>
      <c r="AJ299" s="204"/>
      <c r="AK299" s="204"/>
      <c r="AL299" s="204"/>
      <c r="AM299" s="204"/>
      <c r="AN299" s="204"/>
      <c r="AO299" s="204"/>
      <c r="AP299" s="204"/>
      <c r="AQ299" s="204"/>
      <c r="AR299" s="204"/>
      <c r="AS299" s="204"/>
      <c r="AT299" s="204"/>
      <c r="AU299" s="204"/>
      <c r="AV299" s="204"/>
      <c r="AW299" s="204"/>
      <c r="AX299" s="204"/>
      <c r="AY299" s="204"/>
      <c r="AZ299" s="204"/>
      <c r="BA299" s="204"/>
      <c r="BB299" s="204"/>
      <c r="BC299" s="204"/>
      <c r="BD299" s="204"/>
      <c r="BE299" s="204"/>
      <c r="BF299" s="204"/>
      <c r="BG299" s="204"/>
      <c r="BH299" s="204"/>
    </row>
    <row r="300" spans="1:60" outlineLevel="1" x14ac:dyDescent="0.2">
      <c r="A300" s="223">
        <v>102</v>
      </c>
      <c r="B300" s="224" t="s">
        <v>522</v>
      </c>
      <c r="C300" s="240" t="s">
        <v>523</v>
      </c>
      <c r="D300" s="225" t="s">
        <v>381</v>
      </c>
      <c r="E300" s="226">
        <v>1.0149999999999999</v>
      </c>
      <c r="F300" s="227"/>
      <c r="G300" s="228">
        <f>ROUND(E300*F300,2)</f>
        <v>0</v>
      </c>
      <c r="H300" s="227"/>
      <c r="I300" s="228">
        <f>ROUND(E300*H300,2)</f>
        <v>0</v>
      </c>
      <c r="J300" s="227"/>
      <c r="K300" s="228">
        <f>ROUND(E300*J300,2)</f>
        <v>0</v>
      </c>
      <c r="L300" s="228">
        <v>21</v>
      </c>
      <c r="M300" s="228">
        <f>G300*(1+L300/100)</f>
        <v>0</v>
      </c>
      <c r="N300" s="228">
        <v>3.3E-3</v>
      </c>
      <c r="O300" s="228">
        <f>ROUND(E300*N300,2)</f>
        <v>0</v>
      </c>
      <c r="P300" s="228">
        <v>0</v>
      </c>
      <c r="Q300" s="228">
        <f>ROUND(E300*P300,2)</f>
        <v>0</v>
      </c>
      <c r="R300" s="228" t="s">
        <v>351</v>
      </c>
      <c r="S300" s="228" t="s">
        <v>134</v>
      </c>
      <c r="T300" s="229" t="s">
        <v>134</v>
      </c>
      <c r="U300" s="214">
        <v>0</v>
      </c>
      <c r="V300" s="214">
        <f>ROUND(E300*U300,2)</f>
        <v>0</v>
      </c>
      <c r="W300" s="214"/>
      <c r="X300" s="204"/>
      <c r="Y300" s="204"/>
      <c r="Z300" s="204"/>
      <c r="AA300" s="204"/>
      <c r="AB300" s="204"/>
      <c r="AC300" s="204"/>
      <c r="AD300" s="204"/>
      <c r="AE300" s="204"/>
      <c r="AF300" s="204"/>
      <c r="AG300" s="204" t="s">
        <v>360</v>
      </c>
      <c r="AH300" s="204"/>
      <c r="AI300" s="204"/>
      <c r="AJ300" s="204"/>
      <c r="AK300" s="204"/>
      <c r="AL300" s="204"/>
      <c r="AM300" s="204"/>
      <c r="AN300" s="204"/>
      <c r="AO300" s="204"/>
      <c r="AP300" s="204"/>
      <c r="AQ300" s="204"/>
      <c r="AR300" s="204"/>
      <c r="AS300" s="204"/>
      <c r="AT300" s="204"/>
      <c r="AU300" s="204"/>
      <c r="AV300" s="204"/>
      <c r="AW300" s="204"/>
      <c r="AX300" s="204"/>
      <c r="AY300" s="204"/>
      <c r="AZ300" s="204"/>
      <c r="BA300" s="204"/>
      <c r="BB300" s="204"/>
      <c r="BC300" s="204"/>
      <c r="BD300" s="204"/>
      <c r="BE300" s="204"/>
      <c r="BF300" s="204"/>
      <c r="BG300" s="204"/>
      <c r="BH300" s="204"/>
    </row>
    <row r="301" spans="1:60" outlineLevel="1" x14ac:dyDescent="0.2">
      <c r="A301" s="211"/>
      <c r="B301" s="212"/>
      <c r="C301" s="252" t="s">
        <v>488</v>
      </c>
      <c r="D301" s="245"/>
      <c r="E301" s="246">
        <v>1.0149999999999999</v>
      </c>
      <c r="F301" s="214"/>
      <c r="G301" s="214"/>
      <c r="H301" s="214"/>
      <c r="I301" s="214"/>
      <c r="J301" s="214"/>
      <c r="K301" s="214"/>
      <c r="L301" s="214"/>
      <c r="M301" s="214"/>
      <c r="N301" s="214"/>
      <c r="O301" s="214"/>
      <c r="P301" s="214"/>
      <c r="Q301" s="214"/>
      <c r="R301" s="214"/>
      <c r="S301" s="214"/>
      <c r="T301" s="214"/>
      <c r="U301" s="214"/>
      <c r="V301" s="214"/>
      <c r="W301" s="214"/>
      <c r="X301" s="204"/>
      <c r="Y301" s="204"/>
      <c r="Z301" s="204"/>
      <c r="AA301" s="204"/>
      <c r="AB301" s="204"/>
      <c r="AC301" s="204"/>
      <c r="AD301" s="204"/>
      <c r="AE301" s="204"/>
      <c r="AF301" s="204"/>
      <c r="AG301" s="204" t="s">
        <v>166</v>
      </c>
      <c r="AH301" s="204">
        <v>0</v>
      </c>
      <c r="AI301" s="204"/>
      <c r="AJ301" s="204"/>
      <c r="AK301" s="204"/>
      <c r="AL301" s="204"/>
      <c r="AM301" s="204"/>
      <c r="AN301" s="204"/>
      <c r="AO301" s="204"/>
      <c r="AP301" s="204"/>
      <c r="AQ301" s="204"/>
      <c r="AR301" s="204"/>
      <c r="AS301" s="204"/>
      <c r="AT301" s="204"/>
      <c r="AU301" s="204"/>
      <c r="AV301" s="204"/>
      <c r="AW301" s="204"/>
      <c r="AX301" s="204"/>
      <c r="AY301" s="204"/>
      <c r="AZ301" s="204"/>
      <c r="BA301" s="204"/>
      <c r="BB301" s="204"/>
      <c r="BC301" s="204"/>
      <c r="BD301" s="204"/>
      <c r="BE301" s="204"/>
      <c r="BF301" s="204"/>
      <c r="BG301" s="204"/>
      <c r="BH301" s="204"/>
    </row>
    <row r="302" spans="1:60" outlineLevel="1" x14ac:dyDescent="0.2">
      <c r="A302" s="223">
        <v>103</v>
      </c>
      <c r="B302" s="224" t="s">
        <v>524</v>
      </c>
      <c r="C302" s="240" t="s">
        <v>525</v>
      </c>
      <c r="D302" s="225" t="s">
        <v>381</v>
      </c>
      <c r="E302" s="226">
        <v>13.195</v>
      </c>
      <c r="F302" s="227"/>
      <c r="G302" s="228">
        <f>ROUND(E302*F302,2)</f>
        <v>0</v>
      </c>
      <c r="H302" s="227"/>
      <c r="I302" s="228">
        <f>ROUND(E302*H302,2)</f>
        <v>0</v>
      </c>
      <c r="J302" s="227"/>
      <c r="K302" s="228">
        <f>ROUND(E302*J302,2)</f>
        <v>0</v>
      </c>
      <c r="L302" s="228">
        <v>21</v>
      </c>
      <c r="M302" s="228">
        <f>G302*(1+L302/100)</f>
        <v>0</v>
      </c>
      <c r="N302" s="228">
        <v>9.4999999999999998E-3</v>
      </c>
      <c r="O302" s="228">
        <f>ROUND(E302*N302,2)</f>
        <v>0.13</v>
      </c>
      <c r="P302" s="228">
        <v>0</v>
      </c>
      <c r="Q302" s="228">
        <f>ROUND(E302*P302,2)</f>
        <v>0</v>
      </c>
      <c r="R302" s="228" t="s">
        <v>351</v>
      </c>
      <c r="S302" s="228" t="s">
        <v>134</v>
      </c>
      <c r="T302" s="229" t="s">
        <v>134</v>
      </c>
      <c r="U302" s="214">
        <v>0</v>
      </c>
      <c r="V302" s="214">
        <f>ROUND(E302*U302,2)</f>
        <v>0</v>
      </c>
      <c r="W302" s="214"/>
      <c r="X302" s="204"/>
      <c r="Y302" s="204"/>
      <c r="Z302" s="204"/>
      <c r="AA302" s="204"/>
      <c r="AB302" s="204"/>
      <c r="AC302" s="204"/>
      <c r="AD302" s="204"/>
      <c r="AE302" s="204"/>
      <c r="AF302" s="204"/>
      <c r="AG302" s="204" t="s">
        <v>360</v>
      </c>
      <c r="AH302" s="204"/>
      <c r="AI302" s="204"/>
      <c r="AJ302" s="204"/>
      <c r="AK302" s="204"/>
      <c r="AL302" s="204"/>
      <c r="AM302" s="204"/>
      <c r="AN302" s="204"/>
      <c r="AO302" s="204"/>
      <c r="AP302" s="204"/>
      <c r="AQ302" s="204"/>
      <c r="AR302" s="204"/>
      <c r="AS302" s="204"/>
      <c r="AT302" s="204"/>
      <c r="AU302" s="204"/>
      <c r="AV302" s="204"/>
      <c r="AW302" s="204"/>
      <c r="AX302" s="204"/>
      <c r="AY302" s="204"/>
      <c r="AZ302" s="204"/>
      <c r="BA302" s="204"/>
      <c r="BB302" s="204"/>
      <c r="BC302" s="204"/>
      <c r="BD302" s="204"/>
      <c r="BE302" s="204"/>
      <c r="BF302" s="204"/>
      <c r="BG302" s="204"/>
      <c r="BH302" s="204"/>
    </row>
    <row r="303" spans="1:60" outlineLevel="1" x14ac:dyDescent="0.2">
      <c r="A303" s="211"/>
      <c r="B303" s="212"/>
      <c r="C303" s="252" t="s">
        <v>526</v>
      </c>
      <c r="D303" s="245"/>
      <c r="E303" s="246">
        <v>13.195</v>
      </c>
      <c r="F303" s="214"/>
      <c r="G303" s="214"/>
      <c r="H303" s="214"/>
      <c r="I303" s="214"/>
      <c r="J303" s="214"/>
      <c r="K303" s="214"/>
      <c r="L303" s="214"/>
      <c r="M303" s="214"/>
      <c r="N303" s="214"/>
      <c r="O303" s="214"/>
      <c r="P303" s="214"/>
      <c r="Q303" s="214"/>
      <c r="R303" s="214"/>
      <c r="S303" s="214"/>
      <c r="T303" s="214"/>
      <c r="U303" s="214"/>
      <c r="V303" s="214"/>
      <c r="W303" s="214"/>
      <c r="X303" s="204"/>
      <c r="Y303" s="204"/>
      <c r="Z303" s="204"/>
      <c r="AA303" s="204"/>
      <c r="AB303" s="204"/>
      <c r="AC303" s="204"/>
      <c r="AD303" s="204"/>
      <c r="AE303" s="204"/>
      <c r="AF303" s="204"/>
      <c r="AG303" s="204" t="s">
        <v>166</v>
      </c>
      <c r="AH303" s="204">
        <v>0</v>
      </c>
      <c r="AI303" s="204"/>
      <c r="AJ303" s="204"/>
      <c r="AK303" s="204"/>
      <c r="AL303" s="204"/>
      <c r="AM303" s="204"/>
      <c r="AN303" s="204"/>
      <c r="AO303" s="204"/>
      <c r="AP303" s="204"/>
      <c r="AQ303" s="204"/>
      <c r="AR303" s="204"/>
      <c r="AS303" s="204"/>
      <c r="AT303" s="204"/>
      <c r="AU303" s="204"/>
      <c r="AV303" s="204"/>
      <c r="AW303" s="204"/>
      <c r="AX303" s="204"/>
      <c r="AY303" s="204"/>
      <c r="AZ303" s="204"/>
      <c r="BA303" s="204"/>
      <c r="BB303" s="204"/>
      <c r="BC303" s="204"/>
      <c r="BD303" s="204"/>
      <c r="BE303" s="204"/>
      <c r="BF303" s="204"/>
      <c r="BG303" s="204"/>
      <c r="BH303" s="204"/>
    </row>
    <row r="304" spans="1:60" outlineLevel="1" x14ac:dyDescent="0.2">
      <c r="A304" s="223">
        <v>104</v>
      </c>
      <c r="B304" s="224" t="s">
        <v>527</v>
      </c>
      <c r="C304" s="240" t="s">
        <v>528</v>
      </c>
      <c r="D304" s="225" t="s">
        <v>381</v>
      </c>
      <c r="E304" s="226">
        <v>1.0149999999999999</v>
      </c>
      <c r="F304" s="227"/>
      <c r="G304" s="228">
        <f>ROUND(E304*F304,2)</f>
        <v>0</v>
      </c>
      <c r="H304" s="227"/>
      <c r="I304" s="228">
        <f>ROUND(E304*H304,2)</f>
        <v>0</v>
      </c>
      <c r="J304" s="227"/>
      <c r="K304" s="228">
        <f>ROUND(E304*J304,2)</f>
        <v>0</v>
      </c>
      <c r="L304" s="228">
        <v>21</v>
      </c>
      <c r="M304" s="228">
        <f>G304*(1+L304/100)</f>
        <v>0</v>
      </c>
      <c r="N304" s="228">
        <v>1.0500000000000001E-2</v>
      </c>
      <c r="O304" s="228">
        <f>ROUND(E304*N304,2)</f>
        <v>0.01</v>
      </c>
      <c r="P304" s="228">
        <v>0</v>
      </c>
      <c r="Q304" s="228">
        <f>ROUND(E304*P304,2)</f>
        <v>0</v>
      </c>
      <c r="R304" s="228" t="s">
        <v>351</v>
      </c>
      <c r="S304" s="228" t="s">
        <v>134</v>
      </c>
      <c r="T304" s="229" t="s">
        <v>134</v>
      </c>
      <c r="U304" s="214">
        <v>0</v>
      </c>
      <c r="V304" s="214">
        <f>ROUND(E304*U304,2)</f>
        <v>0</v>
      </c>
      <c r="W304" s="214"/>
      <c r="X304" s="204"/>
      <c r="Y304" s="204"/>
      <c r="Z304" s="204"/>
      <c r="AA304" s="204"/>
      <c r="AB304" s="204"/>
      <c r="AC304" s="204"/>
      <c r="AD304" s="204"/>
      <c r="AE304" s="204"/>
      <c r="AF304" s="204"/>
      <c r="AG304" s="204" t="s">
        <v>360</v>
      </c>
      <c r="AH304" s="204"/>
      <c r="AI304" s="204"/>
      <c r="AJ304" s="204"/>
      <c r="AK304" s="204"/>
      <c r="AL304" s="204"/>
      <c r="AM304" s="204"/>
      <c r="AN304" s="204"/>
      <c r="AO304" s="204"/>
      <c r="AP304" s="204"/>
      <c r="AQ304" s="204"/>
      <c r="AR304" s="204"/>
      <c r="AS304" s="204"/>
      <c r="AT304" s="204"/>
      <c r="AU304" s="204"/>
      <c r="AV304" s="204"/>
      <c r="AW304" s="204"/>
      <c r="AX304" s="204"/>
      <c r="AY304" s="204"/>
      <c r="AZ304" s="204"/>
      <c r="BA304" s="204"/>
      <c r="BB304" s="204"/>
      <c r="BC304" s="204"/>
      <c r="BD304" s="204"/>
      <c r="BE304" s="204"/>
      <c r="BF304" s="204"/>
      <c r="BG304" s="204"/>
      <c r="BH304" s="204"/>
    </row>
    <row r="305" spans="1:60" outlineLevel="1" x14ac:dyDescent="0.2">
      <c r="A305" s="211"/>
      <c r="B305" s="212"/>
      <c r="C305" s="252" t="s">
        <v>488</v>
      </c>
      <c r="D305" s="245"/>
      <c r="E305" s="246">
        <v>1.0149999999999999</v>
      </c>
      <c r="F305" s="214"/>
      <c r="G305" s="214"/>
      <c r="H305" s="214"/>
      <c r="I305" s="214"/>
      <c r="J305" s="214"/>
      <c r="K305" s="214"/>
      <c r="L305" s="214"/>
      <c r="M305" s="214"/>
      <c r="N305" s="214"/>
      <c r="O305" s="214"/>
      <c r="P305" s="214"/>
      <c r="Q305" s="214"/>
      <c r="R305" s="214"/>
      <c r="S305" s="214"/>
      <c r="T305" s="214"/>
      <c r="U305" s="214"/>
      <c r="V305" s="214"/>
      <c r="W305" s="214"/>
      <c r="X305" s="204"/>
      <c r="Y305" s="204"/>
      <c r="Z305" s="204"/>
      <c r="AA305" s="204"/>
      <c r="AB305" s="204"/>
      <c r="AC305" s="204"/>
      <c r="AD305" s="204"/>
      <c r="AE305" s="204"/>
      <c r="AF305" s="204"/>
      <c r="AG305" s="204" t="s">
        <v>166</v>
      </c>
      <c r="AH305" s="204">
        <v>0</v>
      </c>
      <c r="AI305" s="204"/>
      <c r="AJ305" s="204"/>
      <c r="AK305" s="204"/>
      <c r="AL305" s="204"/>
      <c r="AM305" s="204"/>
      <c r="AN305" s="204"/>
      <c r="AO305" s="204"/>
      <c r="AP305" s="204"/>
      <c r="AQ305" s="204"/>
      <c r="AR305" s="204"/>
      <c r="AS305" s="204"/>
      <c r="AT305" s="204"/>
      <c r="AU305" s="204"/>
      <c r="AV305" s="204"/>
      <c r="AW305" s="204"/>
      <c r="AX305" s="204"/>
      <c r="AY305" s="204"/>
      <c r="AZ305" s="204"/>
      <c r="BA305" s="204"/>
      <c r="BB305" s="204"/>
      <c r="BC305" s="204"/>
      <c r="BD305" s="204"/>
      <c r="BE305" s="204"/>
      <c r="BF305" s="204"/>
      <c r="BG305" s="204"/>
      <c r="BH305" s="204"/>
    </row>
    <row r="306" spans="1:60" outlineLevel="1" x14ac:dyDescent="0.2">
      <c r="A306" s="223">
        <v>105</v>
      </c>
      <c r="B306" s="224" t="s">
        <v>529</v>
      </c>
      <c r="C306" s="240" t="s">
        <v>530</v>
      </c>
      <c r="D306" s="225" t="s">
        <v>381</v>
      </c>
      <c r="E306" s="226">
        <v>1.0149999999999999</v>
      </c>
      <c r="F306" s="227"/>
      <c r="G306" s="228">
        <f>ROUND(E306*F306,2)</f>
        <v>0</v>
      </c>
      <c r="H306" s="227"/>
      <c r="I306" s="228">
        <f>ROUND(E306*H306,2)</f>
        <v>0</v>
      </c>
      <c r="J306" s="227"/>
      <c r="K306" s="228">
        <f>ROUND(E306*J306,2)</f>
        <v>0</v>
      </c>
      <c r="L306" s="228">
        <v>21</v>
      </c>
      <c r="M306" s="228">
        <f>G306*(1+L306/100)</f>
        <v>0</v>
      </c>
      <c r="N306" s="228">
        <v>1.15E-2</v>
      </c>
      <c r="O306" s="228">
        <f>ROUND(E306*N306,2)</f>
        <v>0.01</v>
      </c>
      <c r="P306" s="228">
        <v>0</v>
      </c>
      <c r="Q306" s="228">
        <f>ROUND(E306*P306,2)</f>
        <v>0</v>
      </c>
      <c r="R306" s="228" t="s">
        <v>351</v>
      </c>
      <c r="S306" s="228" t="s">
        <v>134</v>
      </c>
      <c r="T306" s="229" t="s">
        <v>134</v>
      </c>
      <c r="U306" s="214">
        <v>0</v>
      </c>
      <c r="V306" s="214">
        <f>ROUND(E306*U306,2)</f>
        <v>0</v>
      </c>
      <c r="W306" s="214"/>
      <c r="X306" s="204"/>
      <c r="Y306" s="204"/>
      <c r="Z306" s="204"/>
      <c r="AA306" s="204"/>
      <c r="AB306" s="204"/>
      <c r="AC306" s="204"/>
      <c r="AD306" s="204"/>
      <c r="AE306" s="204"/>
      <c r="AF306" s="204"/>
      <c r="AG306" s="204" t="s">
        <v>360</v>
      </c>
      <c r="AH306" s="204"/>
      <c r="AI306" s="204"/>
      <c r="AJ306" s="204"/>
      <c r="AK306" s="204"/>
      <c r="AL306" s="204"/>
      <c r="AM306" s="204"/>
      <c r="AN306" s="204"/>
      <c r="AO306" s="204"/>
      <c r="AP306" s="204"/>
      <c r="AQ306" s="204"/>
      <c r="AR306" s="204"/>
      <c r="AS306" s="204"/>
      <c r="AT306" s="204"/>
      <c r="AU306" s="204"/>
      <c r="AV306" s="204"/>
      <c r="AW306" s="204"/>
      <c r="AX306" s="204"/>
      <c r="AY306" s="204"/>
      <c r="AZ306" s="204"/>
      <c r="BA306" s="204"/>
      <c r="BB306" s="204"/>
      <c r="BC306" s="204"/>
      <c r="BD306" s="204"/>
      <c r="BE306" s="204"/>
      <c r="BF306" s="204"/>
      <c r="BG306" s="204"/>
      <c r="BH306" s="204"/>
    </row>
    <row r="307" spans="1:60" outlineLevel="1" x14ac:dyDescent="0.2">
      <c r="A307" s="211"/>
      <c r="B307" s="212"/>
      <c r="C307" s="252" t="s">
        <v>488</v>
      </c>
      <c r="D307" s="245"/>
      <c r="E307" s="246">
        <v>1.0149999999999999</v>
      </c>
      <c r="F307" s="214"/>
      <c r="G307" s="214"/>
      <c r="H307" s="214"/>
      <c r="I307" s="214"/>
      <c r="J307" s="214"/>
      <c r="K307" s="214"/>
      <c r="L307" s="214"/>
      <c r="M307" s="214"/>
      <c r="N307" s="214"/>
      <c r="O307" s="214"/>
      <c r="P307" s="214"/>
      <c r="Q307" s="214"/>
      <c r="R307" s="214"/>
      <c r="S307" s="214"/>
      <c r="T307" s="214"/>
      <c r="U307" s="214"/>
      <c r="V307" s="214"/>
      <c r="W307" s="214"/>
      <c r="X307" s="204"/>
      <c r="Y307" s="204"/>
      <c r="Z307" s="204"/>
      <c r="AA307" s="204"/>
      <c r="AB307" s="204"/>
      <c r="AC307" s="204"/>
      <c r="AD307" s="204"/>
      <c r="AE307" s="204"/>
      <c r="AF307" s="204"/>
      <c r="AG307" s="204" t="s">
        <v>166</v>
      </c>
      <c r="AH307" s="204">
        <v>0</v>
      </c>
      <c r="AI307" s="204"/>
      <c r="AJ307" s="204"/>
      <c r="AK307" s="204"/>
      <c r="AL307" s="204"/>
      <c r="AM307" s="204"/>
      <c r="AN307" s="204"/>
      <c r="AO307" s="204"/>
      <c r="AP307" s="204"/>
      <c r="AQ307" s="204"/>
      <c r="AR307" s="204"/>
      <c r="AS307" s="204"/>
      <c r="AT307" s="204"/>
      <c r="AU307" s="204"/>
      <c r="AV307" s="204"/>
      <c r="AW307" s="204"/>
      <c r="AX307" s="204"/>
      <c r="AY307" s="204"/>
      <c r="AZ307" s="204"/>
      <c r="BA307" s="204"/>
      <c r="BB307" s="204"/>
      <c r="BC307" s="204"/>
      <c r="BD307" s="204"/>
      <c r="BE307" s="204"/>
      <c r="BF307" s="204"/>
      <c r="BG307" s="204"/>
      <c r="BH307" s="204"/>
    </row>
    <row r="308" spans="1:60" ht="22.5" outlineLevel="1" x14ac:dyDescent="0.2">
      <c r="A308" s="223">
        <v>106</v>
      </c>
      <c r="B308" s="224" t="s">
        <v>531</v>
      </c>
      <c r="C308" s="240" t="s">
        <v>532</v>
      </c>
      <c r="D308" s="225" t="s">
        <v>381</v>
      </c>
      <c r="E308" s="226">
        <v>4.04</v>
      </c>
      <c r="F308" s="227"/>
      <c r="G308" s="228">
        <f>ROUND(E308*F308,2)</f>
        <v>0</v>
      </c>
      <c r="H308" s="227"/>
      <c r="I308" s="228">
        <f>ROUND(E308*H308,2)</f>
        <v>0</v>
      </c>
      <c r="J308" s="227"/>
      <c r="K308" s="228">
        <f>ROUND(E308*J308,2)</f>
        <v>0</v>
      </c>
      <c r="L308" s="228">
        <v>21</v>
      </c>
      <c r="M308" s="228">
        <f>G308*(1+L308/100)</f>
        <v>0</v>
      </c>
      <c r="N308" s="228">
        <v>0.58499999999999996</v>
      </c>
      <c r="O308" s="228">
        <f>ROUND(E308*N308,2)</f>
        <v>2.36</v>
      </c>
      <c r="P308" s="228">
        <v>0</v>
      </c>
      <c r="Q308" s="228">
        <f>ROUND(E308*P308,2)</f>
        <v>0</v>
      </c>
      <c r="R308" s="228" t="s">
        <v>351</v>
      </c>
      <c r="S308" s="228" t="s">
        <v>134</v>
      </c>
      <c r="T308" s="229" t="s">
        <v>134</v>
      </c>
      <c r="U308" s="214">
        <v>0</v>
      </c>
      <c r="V308" s="214">
        <f>ROUND(E308*U308,2)</f>
        <v>0</v>
      </c>
      <c r="W308" s="214"/>
      <c r="X308" s="204"/>
      <c r="Y308" s="204"/>
      <c r="Z308" s="204"/>
      <c r="AA308" s="204"/>
      <c r="AB308" s="204"/>
      <c r="AC308" s="204"/>
      <c r="AD308" s="204"/>
      <c r="AE308" s="204"/>
      <c r="AF308" s="204"/>
      <c r="AG308" s="204" t="s">
        <v>360</v>
      </c>
      <c r="AH308" s="204"/>
      <c r="AI308" s="204"/>
      <c r="AJ308" s="204"/>
      <c r="AK308" s="204"/>
      <c r="AL308" s="204"/>
      <c r="AM308" s="204"/>
      <c r="AN308" s="204"/>
      <c r="AO308" s="204"/>
      <c r="AP308" s="204"/>
      <c r="AQ308" s="204"/>
      <c r="AR308" s="204"/>
      <c r="AS308" s="204"/>
      <c r="AT308" s="204"/>
      <c r="AU308" s="204"/>
      <c r="AV308" s="204"/>
      <c r="AW308" s="204"/>
      <c r="AX308" s="204"/>
      <c r="AY308" s="204"/>
      <c r="AZ308" s="204"/>
      <c r="BA308" s="204"/>
      <c r="BB308" s="204"/>
      <c r="BC308" s="204"/>
      <c r="BD308" s="204"/>
      <c r="BE308" s="204"/>
      <c r="BF308" s="204"/>
      <c r="BG308" s="204"/>
      <c r="BH308" s="204"/>
    </row>
    <row r="309" spans="1:60" outlineLevel="1" x14ac:dyDescent="0.2">
      <c r="A309" s="211"/>
      <c r="B309" s="212"/>
      <c r="C309" s="252" t="s">
        <v>533</v>
      </c>
      <c r="D309" s="245"/>
      <c r="E309" s="246">
        <v>4.04</v>
      </c>
      <c r="F309" s="214"/>
      <c r="G309" s="214"/>
      <c r="H309" s="214"/>
      <c r="I309" s="214"/>
      <c r="J309" s="214"/>
      <c r="K309" s="214"/>
      <c r="L309" s="214"/>
      <c r="M309" s="214"/>
      <c r="N309" s="214"/>
      <c r="O309" s="214"/>
      <c r="P309" s="214"/>
      <c r="Q309" s="214"/>
      <c r="R309" s="214"/>
      <c r="S309" s="214"/>
      <c r="T309" s="214"/>
      <c r="U309" s="214"/>
      <c r="V309" s="214"/>
      <c r="W309" s="214"/>
      <c r="X309" s="204"/>
      <c r="Y309" s="204"/>
      <c r="Z309" s="204"/>
      <c r="AA309" s="204"/>
      <c r="AB309" s="204"/>
      <c r="AC309" s="204"/>
      <c r="AD309" s="204"/>
      <c r="AE309" s="204"/>
      <c r="AF309" s="204"/>
      <c r="AG309" s="204" t="s">
        <v>166</v>
      </c>
      <c r="AH309" s="204">
        <v>0</v>
      </c>
      <c r="AI309" s="204"/>
      <c r="AJ309" s="204"/>
      <c r="AK309" s="204"/>
      <c r="AL309" s="204"/>
      <c r="AM309" s="204"/>
      <c r="AN309" s="204"/>
      <c r="AO309" s="204"/>
      <c r="AP309" s="204"/>
      <c r="AQ309" s="204"/>
      <c r="AR309" s="204"/>
      <c r="AS309" s="204"/>
      <c r="AT309" s="204"/>
      <c r="AU309" s="204"/>
      <c r="AV309" s="204"/>
      <c r="AW309" s="204"/>
      <c r="AX309" s="204"/>
      <c r="AY309" s="204"/>
      <c r="AZ309" s="204"/>
      <c r="BA309" s="204"/>
      <c r="BB309" s="204"/>
      <c r="BC309" s="204"/>
      <c r="BD309" s="204"/>
      <c r="BE309" s="204"/>
      <c r="BF309" s="204"/>
      <c r="BG309" s="204"/>
      <c r="BH309" s="204"/>
    </row>
    <row r="310" spans="1:60" ht="22.5" outlineLevel="1" x14ac:dyDescent="0.2">
      <c r="A310" s="223">
        <v>107</v>
      </c>
      <c r="B310" s="224" t="s">
        <v>534</v>
      </c>
      <c r="C310" s="240" t="s">
        <v>535</v>
      </c>
      <c r="D310" s="225" t="s">
        <v>381</v>
      </c>
      <c r="E310" s="226">
        <v>3.03</v>
      </c>
      <c r="F310" s="227"/>
      <c r="G310" s="228">
        <f>ROUND(E310*F310,2)</f>
        <v>0</v>
      </c>
      <c r="H310" s="227"/>
      <c r="I310" s="228">
        <f>ROUND(E310*H310,2)</f>
        <v>0</v>
      </c>
      <c r="J310" s="227"/>
      <c r="K310" s="228">
        <f>ROUND(E310*J310,2)</f>
        <v>0</v>
      </c>
      <c r="L310" s="228">
        <v>21</v>
      </c>
      <c r="M310" s="228">
        <f>G310*(1+L310/100)</f>
        <v>0</v>
      </c>
      <c r="N310" s="228">
        <v>0.25</v>
      </c>
      <c r="O310" s="228">
        <f>ROUND(E310*N310,2)</f>
        <v>0.76</v>
      </c>
      <c r="P310" s="228">
        <v>0</v>
      </c>
      <c r="Q310" s="228">
        <f>ROUND(E310*P310,2)</f>
        <v>0</v>
      </c>
      <c r="R310" s="228" t="s">
        <v>351</v>
      </c>
      <c r="S310" s="228" t="s">
        <v>134</v>
      </c>
      <c r="T310" s="229" t="s">
        <v>134</v>
      </c>
      <c r="U310" s="214">
        <v>0</v>
      </c>
      <c r="V310" s="214">
        <f>ROUND(E310*U310,2)</f>
        <v>0</v>
      </c>
      <c r="W310" s="214"/>
      <c r="X310" s="204"/>
      <c r="Y310" s="204"/>
      <c r="Z310" s="204"/>
      <c r="AA310" s="204"/>
      <c r="AB310" s="204"/>
      <c r="AC310" s="204"/>
      <c r="AD310" s="204"/>
      <c r="AE310" s="204"/>
      <c r="AF310" s="204"/>
      <c r="AG310" s="204" t="s">
        <v>360</v>
      </c>
      <c r="AH310" s="204"/>
      <c r="AI310" s="204"/>
      <c r="AJ310" s="204"/>
      <c r="AK310" s="204"/>
      <c r="AL310" s="204"/>
      <c r="AM310" s="204"/>
      <c r="AN310" s="204"/>
      <c r="AO310" s="204"/>
      <c r="AP310" s="204"/>
      <c r="AQ310" s="204"/>
      <c r="AR310" s="204"/>
      <c r="AS310" s="204"/>
      <c r="AT310" s="204"/>
      <c r="AU310" s="204"/>
      <c r="AV310" s="204"/>
      <c r="AW310" s="204"/>
      <c r="AX310" s="204"/>
      <c r="AY310" s="204"/>
      <c r="AZ310" s="204"/>
      <c r="BA310" s="204"/>
      <c r="BB310" s="204"/>
      <c r="BC310" s="204"/>
      <c r="BD310" s="204"/>
      <c r="BE310" s="204"/>
      <c r="BF310" s="204"/>
      <c r="BG310" s="204"/>
      <c r="BH310" s="204"/>
    </row>
    <row r="311" spans="1:60" outlineLevel="1" x14ac:dyDescent="0.2">
      <c r="A311" s="211"/>
      <c r="B311" s="212"/>
      <c r="C311" s="252" t="s">
        <v>406</v>
      </c>
      <c r="D311" s="245"/>
      <c r="E311" s="246">
        <v>3.03</v>
      </c>
      <c r="F311" s="214"/>
      <c r="G311" s="214"/>
      <c r="H311" s="214"/>
      <c r="I311" s="214"/>
      <c r="J311" s="214"/>
      <c r="K311" s="214"/>
      <c r="L311" s="214"/>
      <c r="M311" s="214"/>
      <c r="N311" s="214"/>
      <c r="O311" s="214"/>
      <c r="P311" s="214"/>
      <c r="Q311" s="214"/>
      <c r="R311" s="214"/>
      <c r="S311" s="214"/>
      <c r="T311" s="214"/>
      <c r="U311" s="214"/>
      <c r="V311" s="214"/>
      <c r="W311" s="214"/>
      <c r="X311" s="204"/>
      <c r="Y311" s="204"/>
      <c r="Z311" s="204"/>
      <c r="AA311" s="204"/>
      <c r="AB311" s="204"/>
      <c r="AC311" s="204"/>
      <c r="AD311" s="204"/>
      <c r="AE311" s="204"/>
      <c r="AF311" s="204"/>
      <c r="AG311" s="204" t="s">
        <v>166</v>
      </c>
      <c r="AH311" s="204">
        <v>0</v>
      </c>
      <c r="AI311" s="204"/>
      <c r="AJ311" s="204"/>
      <c r="AK311" s="204"/>
      <c r="AL311" s="204"/>
      <c r="AM311" s="204"/>
      <c r="AN311" s="204"/>
      <c r="AO311" s="204"/>
      <c r="AP311" s="204"/>
      <c r="AQ311" s="204"/>
      <c r="AR311" s="204"/>
      <c r="AS311" s="204"/>
      <c r="AT311" s="204"/>
      <c r="AU311" s="204"/>
      <c r="AV311" s="204"/>
      <c r="AW311" s="204"/>
      <c r="AX311" s="204"/>
      <c r="AY311" s="204"/>
      <c r="AZ311" s="204"/>
      <c r="BA311" s="204"/>
      <c r="BB311" s="204"/>
      <c r="BC311" s="204"/>
      <c r="BD311" s="204"/>
      <c r="BE311" s="204"/>
      <c r="BF311" s="204"/>
      <c r="BG311" s="204"/>
      <c r="BH311" s="204"/>
    </row>
    <row r="312" spans="1:60" outlineLevel="1" x14ac:dyDescent="0.2">
      <c r="A312" s="223">
        <v>108</v>
      </c>
      <c r="B312" s="224" t="s">
        <v>536</v>
      </c>
      <c r="C312" s="240" t="s">
        <v>537</v>
      </c>
      <c r="D312" s="225" t="s">
        <v>381</v>
      </c>
      <c r="E312" s="226">
        <v>3.03</v>
      </c>
      <c r="F312" s="227"/>
      <c r="G312" s="228">
        <f>ROUND(E312*F312,2)</f>
        <v>0</v>
      </c>
      <c r="H312" s="227"/>
      <c r="I312" s="228">
        <f>ROUND(E312*H312,2)</f>
        <v>0</v>
      </c>
      <c r="J312" s="227"/>
      <c r="K312" s="228">
        <f>ROUND(E312*J312,2)</f>
        <v>0</v>
      </c>
      <c r="L312" s="228">
        <v>21</v>
      </c>
      <c r="M312" s="228">
        <f>G312*(1+L312/100)</f>
        <v>0</v>
      </c>
      <c r="N312" s="228">
        <v>1.6</v>
      </c>
      <c r="O312" s="228">
        <f>ROUND(E312*N312,2)</f>
        <v>4.8499999999999996</v>
      </c>
      <c r="P312" s="228">
        <v>0</v>
      </c>
      <c r="Q312" s="228">
        <f>ROUND(E312*P312,2)</f>
        <v>0</v>
      </c>
      <c r="R312" s="228"/>
      <c r="S312" s="228" t="s">
        <v>127</v>
      </c>
      <c r="T312" s="229" t="s">
        <v>128</v>
      </c>
      <c r="U312" s="214">
        <v>0</v>
      </c>
      <c r="V312" s="214">
        <f>ROUND(E312*U312,2)</f>
        <v>0</v>
      </c>
      <c r="W312" s="214"/>
      <c r="X312" s="204"/>
      <c r="Y312" s="204"/>
      <c r="Z312" s="204"/>
      <c r="AA312" s="204"/>
      <c r="AB312" s="204"/>
      <c r="AC312" s="204"/>
      <c r="AD312" s="204"/>
      <c r="AE312" s="204"/>
      <c r="AF312" s="204"/>
      <c r="AG312" s="204" t="s">
        <v>360</v>
      </c>
      <c r="AH312" s="204"/>
      <c r="AI312" s="204"/>
      <c r="AJ312" s="204"/>
      <c r="AK312" s="204"/>
      <c r="AL312" s="204"/>
      <c r="AM312" s="204"/>
      <c r="AN312" s="204"/>
      <c r="AO312" s="204"/>
      <c r="AP312" s="204"/>
      <c r="AQ312" s="204"/>
      <c r="AR312" s="204"/>
      <c r="AS312" s="204"/>
      <c r="AT312" s="204"/>
      <c r="AU312" s="204"/>
      <c r="AV312" s="204"/>
      <c r="AW312" s="204"/>
      <c r="AX312" s="204"/>
      <c r="AY312" s="204"/>
      <c r="AZ312" s="204"/>
      <c r="BA312" s="204"/>
      <c r="BB312" s="204"/>
      <c r="BC312" s="204"/>
      <c r="BD312" s="204"/>
      <c r="BE312" s="204"/>
      <c r="BF312" s="204"/>
      <c r="BG312" s="204"/>
      <c r="BH312" s="204"/>
    </row>
    <row r="313" spans="1:60" outlineLevel="1" x14ac:dyDescent="0.2">
      <c r="A313" s="211"/>
      <c r="B313" s="212"/>
      <c r="C313" s="252" t="s">
        <v>406</v>
      </c>
      <c r="D313" s="245"/>
      <c r="E313" s="246">
        <v>3.03</v>
      </c>
      <c r="F313" s="214"/>
      <c r="G313" s="214"/>
      <c r="H313" s="214"/>
      <c r="I313" s="214"/>
      <c r="J313" s="214"/>
      <c r="K313" s="214"/>
      <c r="L313" s="214"/>
      <c r="M313" s="214"/>
      <c r="N313" s="214"/>
      <c r="O313" s="214"/>
      <c r="P313" s="214"/>
      <c r="Q313" s="214"/>
      <c r="R313" s="214"/>
      <c r="S313" s="214"/>
      <c r="T313" s="214"/>
      <c r="U313" s="214"/>
      <c r="V313" s="214"/>
      <c r="W313" s="214"/>
      <c r="X313" s="204"/>
      <c r="Y313" s="204"/>
      <c r="Z313" s="204"/>
      <c r="AA313" s="204"/>
      <c r="AB313" s="204"/>
      <c r="AC313" s="204"/>
      <c r="AD313" s="204"/>
      <c r="AE313" s="204"/>
      <c r="AF313" s="204"/>
      <c r="AG313" s="204" t="s">
        <v>166</v>
      </c>
      <c r="AH313" s="204">
        <v>0</v>
      </c>
      <c r="AI313" s="204"/>
      <c r="AJ313" s="204"/>
      <c r="AK313" s="204"/>
      <c r="AL313" s="204"/>
      <c r="AM313" s="204"/>
      <c r="AN313" s="204"/>
      <c r="AO313" s="204"/>
      <c r="AP313" s="204"/>
      <c r="AQ313" s="204"/>
      <c r="AR313" s="204"/>
      <c r="AS313" s="204"/>
      <c r="AT313" s="204"/>
      <c r="AU313" s="204"/>
      <c r="AV313" s="204"/>
      <c r="AW313" s="204"/>
      <c r="AX313" s="204"/>
      <c r="AY313" s="204"/>
      <c r="AZ313" s="204"/>
      <c r="BA313" s="204"/>
      <c r="BB313" s="204"/>
      <c r="BC313" s="204"/>
      <c r="BD313" s="204"/>
      <c r="BE313" s="204"/>
      <c r="BF313" s="204"/>
      <c r="BG313" s="204"/>
      <c r="BH313" s="204"/>
    </row>
    <row r="314" spans="1:60" outlineLevel="1" x14ac:dyDescent="0.2">
      <c r="A314" s="223">
        <v>109</v>
      </c>
      <c r="B314" s="224" t="s">
        <v>538</v>
      </c>
      <c r="C314" s="240" t="s">
        <v>539</v>
      </c>
      <c r="D314" s="225" t="s">
        <v>381</v>
      </c>
      <c r="E314" s="226">
        <v>1.01</v>
      </c>
      <c r="F314" s="227"/>
      <c r="G314" s="228">
        <f>ROUND(E314*F314,2)</f>
        <v>0</v>
      </c>
      <c r="H314" s="227"/>
      <c r="I314" s="228">
        <f>ROUND(E314*H314,2)</f>
        <v>0</v>
      </c>
      <c r="J314" s="227"/>
      <c r="K314" s="228">
        <f>ROUND(E314*J314,2)</f>
        <v>0</v>
      </c>
      <c r="L314" s="228">
        <v>21</v>
      </c>
      <c r="M314" s="228">
        <f>G314*(1+L314/100)</f>
        <v>0</v>
      </c>
      <c r="N314" s="228">
        <v>1.6</v>
      </c>
      <c r="O314" s="228">
        <f>ROUND(E314*N314,2)</f>
        <v>1.62</v>
      </c>
      <c r="P314" s="228">
        <v>0</v>
      </c>
      <c r="Q314" s="228">
        <f>ROUND(E314*P314,2)</f>
        <v>0</v>
      </c>
      <c r="R314" s="228"/>
      <c r="S314" s="228" t="s">
        <v>127</v>
      </c>
      <c r="T314" s="229" t="s">
        <v>128</v>
      </c>
      <c r="U314" s="214">
        <v>0</v>
      </c>
      <c r="V314" s="214">
        <f>ROUND(E314*U314,2)</f>
        <v>0</v>
      </c>
      <c r="W314" s="214"/>
      <c r="X314" s="204"/>
      <c r="Y314" s="204"/>
      <c r="Z314" s="204"/>
      <c r="AA314" s="204"/>
      <c r="AB314" s="204"/>
      <c r="AC314" s="204"/>
      <c r="AD314" s="204"/>
      <c r="AE314" s="204"/>
      <c r="AF314" s="204"/>
      <c r="AG314" s="204" t="s">
        <v>360</v>
      </c>
      <c r="AH314" s="204"/>
      <c r="AI314" s="204"/>
      <c r="AJ314" s="204"/>
      <c r="AK314" s="204"/>
      <c r="AL314" s="204"/>
      <c r="AM314" s="204"/>
      <c r="AN314" s="204"/>
      <c r="AO314" s="204"/>
      <c r="AP314" s="204"/>
      <c r="AQ314" s="204"/>
      <c r="AR314" s="204"/>
      <c r="AS314" s="204"/>
      <c r="AT314" s="204"/>
      <c r="AU314" s="204"/>
      <c r="AV314" s="204"/>
      <c r="AW314" s="204"/>
      <c r="AX314" s="204"/>
      <c r="AY314" s="204"/>
      <c r="AZ314" s="204"/>
      <c r="BA314" s="204"/>
      <c r="BB314" s="204"/>
      <c r="BC314" s="204"/>
      <c r="BD314" s="204"/>
      <c r="BE314" s="204"/>
      <c r="BF314" s="204"/>
      <c r="BG314" s="204"/>
      <c r="BH314" s="204"/>
    </row>
    <row r="315" spans="1:60" outlineLevel="1" x14ac:dyDescent="0.2">
      <c r="A315" s="211"/>
      <c r="B315" s="212"/>
      <c r="C315" s="252" t="s">
        <v>540</v>
      </c>
      <c r="D315" s="245"/>
      <c r="E315" s="246">
        <v>1.01</v>
      </c>
      <c r="F315" s="214"/>
      <c r="G315" s="214"/>
      <c r="H315" s="214"/>
      <c r="I315" s="214"/>
      <c r="J315" s="214"/>
      <c r="K315" s="214"/>
      <c r="L315" s="214"/>
      <c r="M315" s="214"/>
      <c r="N315" s="214"/>
      <c r="O315" s="214"/>
      <c r="P315" s="214"/>
      <c r="Q315" s="214"/>
      <c r="R315" s="214"/>
      <c r="S315" s="214"/>
      <c r="T315" s="214"/>
      <c r="U315" s="214"/>
      <c r="V315" s="214"/>
      <c r="W315" s="214"/>
      <c r="X315" s="204"/>
      <c r="Y315" s="204"/>
      <c r="Z315" s="204"/>
      <c r="AA315" s="204"/>
      <c r="AB315" s="204"/>
      <c r="AC315" s="204"/>
      <c r="AD315" s="204"/>
      <c r="AE315" s="204"/>
      <c r="AF315" s="204"/>
      <c r="AG315" s="204" t="s">
        <v>166</v>
      </c>
      <c r="AH315" s="204">
        <v>0</v>
      </c>
      <c r="AI315" s="204"/>
      <c r="AJ315" s="204"/>
      <c r="AK315" s="204"/>
      <c r="AL315" s="204"/>
      <c r="AM315" s="204"/>
      <c r="AN315" s="204"/>
      <c r="AO315" s="204"/>
      <c r="AP315" s="204"/>
      <c r="AQ315" s="204"/>
      <c r="AR315" s="204"/>
      <c r="AS315" s="204"/>
      <c r="AT315" s="204"/>
      <c r="AU315" s="204"/>
      <c r="AV315" s="204"/>
      <c r="AW315" s="204"/>
      <c r="AX315" s="204"/>
      <c r="AY315" s="204"/>
      <c r="AZ315" s="204"/>
      <c r="BA315" s="204"/>
      <c r="BB315" s="204"/>
      <c r="BC315" s="204"/>
      <c r="BD315" s="204"/>
      <c r="BE315" s="204"/>
      <c r="BF315" s="204"/>
      <c r="BG315" s="204"/>
      <c r="BH315" s="204"/>
    </row>
    <row r="316" spans="1:60" ht="22.5" outlineLevel="1" x14ac:dyDescent="0.2">
      <c r="A316" s="230">
        <v>110</v>
      </c>
      <c r="B316" s="231" t="s">
        <v>541</v>
      </c>
      <c r="C316" s="239" t="s">
        <v>542</v>
      </c>
      <c r="D316" s="232" t="s">
        <v>381</v>
      </c>
      <c r="E316" s="233">
        <v>7</v>
      </c>
      <c r="F316" s="234"/>
      <c r="G316" s="235">
        <f>ROUND(E316*F316,2)</f>
        <v>0</v>
      </c>
      <c r="H316" s="234"/>
      <c r="I316" s="235">
        <f>ROUND(E316*H316,2)</f>
        <v>0</v>
      </c>
      <c r="J316" s="234"/>
      <c r="K316" s="235">
        <f>ROUND(E316*J316,2)</f>
        <v>0</v>
      </c>
      <c r="L316" s="235">
        <v>21</v>
      </c>
      <c r="M316" s="235">
        <f>G316*(1+L316/100)</f>
        <v>0</v>
      </c>
      <c r="N316" s="235">
        <v>2E-3</v>
      </c>
      <c r="O316" s="235">
        <f>ROUND(E316*N316,2)</f>
        <v>0.01</v>
      </c>
      <c r="P316" s="235">
        <v>0</v>
      </c>
      <c r="Q316" s="235">
        <f>ROUND(E316*P316,2)</f>
        <v>0</v>
      </c>
      <c r="R316" s="235" t="s">
        <v>351</v>
      </c>
      <c r="S316" s="235" t="s">
        <v>134</v>
      </c>
      <c r="T316" s="236" t="s">
        <v>134</v>
      </c>
      <c r="U316" s="214">
        <v>0</v>
      </c>
      <c r="V316" s="214">
        <f>ROUND(E316*U316,2)</f>
        <v>0</v>
      </c>
      <c r="W316" s="214"/>
      <c r="X316" s="204"/>
      <c r="Y316" s="204"/>
      <c r="Z316" s="204"/>
      <c r="AA316" s="204"/>
      <c r="AB316" s="204"/>
      <c r="AC316" s="204"/>
      <c r="AD316" s="204"/>
      <c r="AE316" s="204"/>
      <c r="AF316" s="204"/>
      <c r="AG316" s="204" t="s">
        <v>352</v>
      </c>
      <c r="AH316" s="204"/>
      <c r="AI316" s="204"/>
      <c r="AJ316" s="204"/>
      <c r="AK316" s="204"/>
      <c r="AL316" s="204"/>
      <c r="AM316" s="204"/>
      <c r="AN316" s="204"/>
      <c r="AO316" s="204"/>
      <c r="AP316" s="204"/>
      <c r="AQ316" s="204"/>
      <c r="AR316" s="204"/>
      <c r="AS316" s="204"/>
      <c r="AT316" s="204"/>
      <c r="AU316" s="204"/>
      <c r="AV316" s="204"/>
      <c r="AW316" s="204"/>
      <c r="AX316" s="204"/>
      <c r="AY316" s="204"/>
      <c r="AZ316" s="204"/>
      <c r="BA316" s="204"/>
      <c r="BB316" s="204"/>
      <c r="BC316" s="204"/>
      <c r="BD316" s="204"/>
      <c r="BE316" s="204"/>
      <c r="BF316" s="204"/>
      <c r="BG316" s="204"/>
      <c r="BH316" s="204"/>
    </row>
    <row r="317" spans="1:60" x14ac:dyDescent="0.2">
      <c r="A317" s="217" t="s">
        <v>122</v>
      </c>
      <c r="B317" s="218" t="s">
        <v>79</v>
      </c>
      <c r="C317" s="238" t="s">
        <v>80</v>
      </c>
      <c r="D317" s="219"/>
      <c r="E317" s="220"/>
      <c r="F317" s="221"/>
      <c r="G317" s="221">
        <f>SUMIF(AG318:AG322,"&lt;&gt;NOR",G318:G322)</f>
        <v>0</v>
      </c>
      <c r="H317" s="221"/>
      <c r="I317" s="221">
        <f>SUM(I318:I322)</f>
        <v>0</v>
      </c>
      <c r="J317" s="221"/>
      <c r="K317" s="221">
        <f>SUM(K318:K322)</f>
        <v>0</v>
      </c>
      <c r="L317" s="221"/>
      <c r="M317" s="221">
        <f>SUM(M318:M322)</f>
        <v>0</v>
      </c>
      <c r="N317" s="221"/>
      <c r="O317" s="221">
        <f>SUM(O318:O322)</f>
        <v>7.52</v>
      </c>
      <c r="P317" s="221"/>
      <c r="Q317" s="221">
        <f>SUM(Q318:Q322)</f>
        <v>0</v>
      </c>
      <c r="R317" s="221"/>
      <c r="S317" s="221"/>
      <c r="T317" s="222"/>
      <c r="U317" s="216"/>
      <c r="V317" s="216">
        <f>SUM(V318:V322)</f>
        <v>20.55</v>
      </c>
      <c r="W317" s="216"/>
      <c r="AG317" t="s">
        <v>123</v>
      </c>
    </row>
    <row r="318" spans="1:60" ht="22.5" outlineLevel="1" x14ac:dyDescent="0.2">
      <c r="A318" s="223">
        <v>111</v>
      </c>
      <c r="B318" s="224" t="s">
        <v>543</v>
      </c>
      <c r="C318" s="240" t="s">
        <v>544</v>
      </c>
      <c r="D318" s="225" t="s">
        <v>169</v>
      </c>
      <c r="E318" s="226">
        <v>40</v>
      </c>
      <c r="F318" s="227"/>
      <c r="G318" s="228">
        <f>ROUND(E318*F318,2)</f>
        <v>0</v>
      </c>
      <c r="H318" s="227"/>
      <c r="I318" s="228">
        <f>ROUND(E318*H318,2)</f>
        <v>0</v>
      </c>
      <c r="J318" s="227"/>
      <c r="K318" s="228">
        <f>ROUND(E318*J318,2)</f>
        <v>0</v>
      </c>
      <c r="L318" s="228">
        <v>21</v>
      </c>
      <c r="M318" s="228">
        <f>G318*(1+L318/100)</f>
        <v>0</v>
      </c>
      <c r="N318" s="228">
        <v>0.188</v>
      </c>
      <c r="O318" s="228">
        <f>ROUND(E318*N318,2)</f>
        <v>7.52</v>
      </c>
      <c r="P318" s="228">
        <v>0</v>
      </c>
      <c r="Q318" s="228">
        <f>ROUND(E318*P318,2)</f>
        <v>0</v>
      </c>
      <c r="R318" s="228" t="s">
        <v>155</v>
      </c>
      <c r="S318" s="228" t="s">
        <v>134</v>
      </c>
      <c r="T318" s="229" t="s">
        <v>134</v>
      </c>
      <c r="U318" s="214">
        <v>0.216</v>
      </c>
      <c r="V318" s="214">
        <f>ROUND(E318*U318,2)</f>
        <v>8.64</v>
      </c>
      <c r="W318" s="214"/>
      <c r="X318" s="204"/>
      <c r="Y318" s="204"/>
      <c r="Z318" s="204"/>
      <c r="AA318" s="204"/>
      <c r="AB318" s="204"/>
      <c r="AC318" s="204"/>
      <c r="AD318" s="204"/>
      <c r="AE318" s="204"/>
      <c r="AF318" s="204"/>
      <c r="AG318" s="204" t="s">
        <v>174</v>
      </c>
      <c r="AH318" s="204"/>
      <c r="AI318" s="204"/>
      <c r="AJ318" s="204"/>
      <c r="AK318" s="204"/>
      <c r="AL318" s="204"/>
      <c r="AM318" s="204"/>
      <c r="AN318" s="204"/>
      <c r="AO318" s="204"/>
      <c r="AP318" s="204"/>
      <c r="AQ318" s="204"/>
      <c r="AR318" s="204"/>
      <c r="AS318" s="204"/>
      <c r="AT318" s="204"/>
      <c r="AU318" s="204"/>
      <c r="AV318" s="204"/>
      <c r="AW318" s="204"/>
      <c r="AX318" s="204"/>
      <c r="AY318" s="204"/>
      <c r="AZ318" s="204"/>
      <c r="BA318" s="204"/>
      <c r="BB318" s="204"/>
      <c r="BC318" s="204"/>
      <c r="BD318" s="204"/>
      <c r="BE318" s="204"/>
      <c r="BF318" s="204"/>
      <c r="BG318" s="204"/>
      <c r="BH318" s="204"/>
    </row>
    <row r="319" spans="1:60" outlineLevel="1" x14ac:dyDescent="0.2">
      <c r="A319" s="211"/>
      <c r="B319" s="212"/>
      <c r="C319" s="251" t="s">
        <v>545</v>
      </c>
      <c r="D319" s="248"/>
      <c r="E319" s="248"/>
      <c r="F319" s="248"/>
      <c r="G319" s="248"/>
      <c r="H319" s="214"/>
      <c r="I319" s="214"/>
      <c r="J319" s="214"/>
      <c r="K319" s="214"/>
      <c r="L319" s="214"/>
      <c r="M319" s="214"/>
      <c r="N319" s="214"/>
      <c r="O319" s="214"/>
      <c r="P319" s="214"/>
      <c r="Q319" s="214"/>
      <c r="R319" s="214"/>
      <c r="S319" s="214"/>
      <c r="T319" s="214"/>
      <c r="U319" s="214"/>
      <c r="V319" s="214"/>
      <c r="W319" s="214"/>
      <c r="X319" s="204"/>
      <c r="Y319" s="204"/>
      <c r="Z319" s="204"/>
      <c r="AA319" s="204"/>
      <c r="AB319" s="204"/>
      <c r="AC319" s="204"/>
      <c r="AD319" s="204"/>
      <c r="AE319" s="204"/>
      <c r="AF319" s="204"/>
      <c r="AG319" s="204" t="s">
        <v>164</v>
      </c>
      <c r="AH319" s="204"/>
      <c r="AI319" s="204"/>
      <c r="AJ319" s="204"/>
      <c r="AK319" s="204"/>
      <c r="AL319" s="204"/>
      <c r="AM319" s="204"/>
      <c r="AN319" s="204"/>
      <c r="AO319" s="204"/>
      <c r="AP319" s="204"/>
      <c r="AQ319" s="204"/>
      <c r="AR319" s="204"/>
      <c r="AS319" s="204"/>
      <c r="AT319" s="204"/>
      <c r="AU319" s="204"/>
      <c r="AV319" s="204"/>
      <c r="AW319" s="204"/>
      <c r="AX319" s="204"/>
      <c r="AY319" s="204"/>
      <c r="AZ319" s="204"/>
      <c r="BA319" s="204"/>
      <c r="BB319" s="204"/>
      <c r="BC319" s="204"/>
      <c r="BD319" s="204"/>
      <c r="BE319" s="204"/>
      <c r="BF319" s="204"/>
      <c r="BG319" s="204"/>
      <c r="BH319" s="204"/>
    </row>
    <row r="320" spans="1:60" outlineLevel="1" x14ac:dyDescent="0.2">
      <c r="A320" s="223">
        <v>112</v>
      </c>
      <c r="B320" s="224" t="s">
        <v>546</v>
      </c>
      <c r="C320" s="240" t="s">
        <v>547</v>
      </c>
      <c r="D320" s="225" t="s">
        <v>169</v>
      </c>
      <c r="E320" s="226">
        <v>216.6</v>
      </c>
      <c r="F320" s="227"/>
      <c r="G320" s="228">
        <f>ROUND(E320*F320,2)</f>
        <v>0</v>
      </c>
      <c r="H320" s="227"/>
      <c r="I320" s="228">
        <f>ROUND(E320*H320,2)</f>
        <v>0</v>
      </c>
      <c r="J320" s="227"/>
      <c r="K320" s="228">
        <f>ROUND(E320*J320,2)</f>
        <v>0</v>
      </c>
      <c r="L320" s="228">
        <v>21</v>
      </c>
      <c r="M320" s="228">
        <f>G320*(1+L320/100)</f>
        <v>0</v>
      </c>
      <c r="N320" s="228">
        <v>0</v>
      </c>
      <c r="O320" s="228">
        <f>ROUND(E320*N320,2)</f>
        <v>0</v>
      </c>
      <c r="P320" s="228">
        <v>0</v>
      </c>
      <c r="Q320" s="228">
        <f>ROUND(E320*P320,2)</f>
        <v>0</v>
      </c>
      <c r="R320" s="228" t="s">
        <v>155</v>
      </c>
      <c r="S320" s="228" t="s">
        <v>134</v>
      </c>
      <c r="T320" s="229" t="s">
        <v>134</v>
      </c>
      <c r="U320" s="214">
        <v>5.5E-2</v>
      </c>
      <c r="V320" s="214">
        <f>ROUND(E320*U320,2)</f>
        <v>11.91</v>
      </c>
      <c r="W320" s="214"/>
      <c r="X320" s="204"/>
      <c r="Y320" s="204"/>
      <c r="Z320" s="204"/>
      <c r="AA320" s="204"/>
      <c r="AB320" s="204"/>
      <c r="AC320" s="204"/>
      <c r="AD320" s="204"/>
      <c r="AE320" s="204"/>
      <c r="AF320" s="204"/>
      <c r="AG320" s="204" t="s">
        <v>174</v>
      </c>
      <c r="AH320" s="204"/>
      <c r="AI320" s="204"/>
      <c r="AJ320" s="204"/>
      <c r="AK320" s="204"/>
      <c r="AL320" s="204"/>
      <c r="AM320" s="204"/>
      <c r="AN320" s="204"/>
      <c r="AO320" s="204"/>
      <c r="AP320" s="204"/>
      <c r="AQ320" s="204"/>
      <c r="AR320" s="204"/>
      <c r="AS320" s="204"/>
      <c r="AT320" s="204"/>
      <c r="AU320" s="204"/>
      <c r="AV320" s="204"/>
      <c r="AW320" s="204"/>
      <c r="AX320" s="204"/>
      <c r="AY320" s="204"/>
      <c r="AZ320" s="204"/>
      <c r="BA320" s="204"/>
      <c r="BB320" s="204"/>
      <c r="BC320" s="204"/>
      <c r="BD320" s="204"/>
      <c r="BE320" s="204"/>
      <c r="BF320" s="204"/>
      <c r="BG320" s="204"/>
      <c r="BH320" s="204"/>
    </row>
    <row r="321" spans="1:60" outlineLevel="1" x14ac:dyDescent="0.2">
      <c r="A321" s="211"/>
      <c r="B321" s="212"/>
      <c r="C321" s="251" t="s">
        <v>548</v>
      </c>
      <c r="D321" s="248"/>
      <c r="E321" s="248"/>
      <c r="F321" s="248"/>
      <c r="G321" s="248"/>
      <c r="H321" s="214"/>
      <c r="I321" s="214"/>
      <c r="J321" s="214"/>
      <c r="K321" s="214"/>
      <c r="L321" s="214"/>
      <c r="M321" s="214"/>
      <c r="N321" s="214"/>
      <c r="O321" s="214"/>
      <c r="P321" s="214"/>
      <c r="Q321" s="214"/>
      <c r="R321" s="214"/>
      <c r="S321" s="214"/>
      <c r="T321" s="214"/>
      <c r="U321" s="214"/>
      <c r="V321" s="214"/>
      <c r="W321" s="214"/>
      <c r="X321" s="204"/>
      <c r="Y321" s="204"/>
      <c r="Z321" s="204"/>
      <c r="AA321" s="204"/>
      <c r="AB321" s="204"/>
      <c r="AC321" s="204"/>
      <c r="AD321" s="204"/>
      <c r="AE321" s="204"/>
      <c r="AF321" s="204"/>
      <c r="AG321" s="204" t="s">
        <v>164</v>
      </c>
      <c r="AH321" s="204"/>
      <c r="AI321" s="204"/>
      <c r="AJ321" s="204"/>
      <c r="AK321" s="204"/>
      <c r="AL321" s="204"/>
      <c r="AM321" s="204"/>
      <c r="AN321" s="204"/>
      <c r="AO321" s="204"/>
      <c r="AP321" s="204"/>
      <c r="AQ321" s="204"/>
      <c r="AR321" s="204"/>
      <c r="AS321" s="204"/>
      <c r="AT321" s="204"/>
      <c r="AU321" s="204"/>
      <c r="AV321" s="204"/>
      <c r="AW321" s="204"/>
      <c r="AX321" s="204"/>
      <c r="AY321" s="204"/>
      <c r="AZ321" s="204"/>
      <c r="BA321" s="204"/>
      <c r="BB321" s="204"/>
      <c r="BC321" s="204"/>
      <c r="BD321" s="204"/>
      <c r="BE321" s="204"/>
      <c r="BF321" s="204"/>
      <c r="BG321" s="204"/>
      <c r="BH321" s="204"/>
    </row>
    <row r="322" spans="1:60" outlineLevel="1" x14ac:dyDescent="0.2">
      <c r="A322" s="211"/>
      <c r="B322" s="212"/>
      <c r="C322" s="252" t="s">
        <v>549</v>
      </c>
      <c r="D322" s="245"/>
      <c r="E322" s="246">
        <v>216.6</v>
      </c>
      <c r="F322" s="214"/>
      <c r="G322" s="214"/>
      <c r="H322" s="214"/>
      <c r="I322" s="214"/>
      <c r="J322" s="214"/>
      <c r="K322" s="214"/>
      <c r="L322" s="214"/>
      <c r="M322" s="214"/>
      <c r="N322" s="214"/>
      <c r="O322" s="214"/>
      <c r="P322" s="214"/>
      <c r="Q322" s="214"/>
      <c r="R322" s="214"/>
      <c r="S322" s="214"/>
      <c r="T322" s="214"/>
      <c r="U322" s="214"/>
      <c r="V322" s="214"/>
      <c r="W322" s="214"/>
      <c r="X322" s="204"/>
      <c r="Y322" s="204"/>
      <c r="Z322" s="204"/>
      <c r="AA322" s="204"/>
      <c r="AB322" s="204"/>
      <c r="AC322" s="204"/>
      <c r="AD322" s="204"/>
      <c r="AE322" s="204"/>
      <c r="AF322" s="204"/>
      <c r="AG322" s="204" t="s">
        <v>166</v>
      </c>
      <c r="AH322" s="204">
        <v>0</v>
      </c>
      <c r="AI322" s="204"/>
      <c r="AJ322" s="204"/>
      <c r="AK322" s="204"/>
      <c r="AL322" s="204"/>
      <c r="AM322" s="204"/>
      <c r="AN322" s="204"/>
      <c r="AO322" s="204"/>
      <c r="AP322" s="204"/>
      <c r="AQ322" s="204"/>
      <c r="AR322" s="204"/>
      <c r="AS322" s="204"/>
      <c r="AT322" s="204"/>
      <c r="AU322" s="204"/>
      <c r="AV322" s="204"/>
      <c r="AW322" s="204"/>
      <c r="AX322" s="204"/>
      <c r="AY322" s="204"/>
      <c r="AZ322" s="204"/>
      <c r="BA322" s="204"/>
      <c r="BB322" s="204"/>
      <c r="BC322" s="204"/>
      <c r="BD322" s="204"/>
      <c r="BE322" s="204"/>
      <c r="BF322" s="204"/>
      <c r="BG322" s="204"/>
      <c r="BH322" s="204"/>
    </row>
    <row r="323" spans="1:60" x14ac:dyDescent="0.2">
      <c r="A323" s="217" t="s">
        <v>122</v>
      </c>
      <c r="B323" s="218" t="s">
        <v>81</v>
      </c>
      <c r="C323" s="238" t="s">
        <v>82</v>
      </c>
      <c r="D323" s="219"/>
      <c r="E323" s="220"/>
      <c r="F323" s="221"/>
      <c r="G323" s="221">
        <f>SUMIF(AG324:AG326,"&lt;&gt;NOR",G324:G326)</f>
        <v>0</v>
      </c>
      <c r="H323" s="221"/>
      <c r="I323" s="221">
        <f>SUM(I324:I326)</f>
        <v>0</v>
      </c>
      <c r="J323" s="221"/>
      <c r="K323" s="221">
        <f>SUM(K324:K326)</f>
        <v>0</v>
      </c>
      <c r="L323" s="221"/>
      <c r="M323" s="221">
        <f>SUM(M324:M326)</f>
        <v>0</v>
      </c>
      <c r="N323" s="221"/>
      <c r="O323" s="221">
        <f>SUM(O324:O326)</f>
        <v>0.04</v>
      </c>
      <c r="P323" s="221"/>
      <c r="Q323" s="221">
        <f>SUM(Q324:Q326)</f>
        <v>0</v>
      </c>
      <c r="R323" s="221"/>
      <c r="S323" s="221"/>
      <c r="T323" s="222"/>
      <c r="U323" s="216"/>
      <c r="V323" s="216">
        <f>SUM(V324:V326)</f>
        <v>0.59</v>
      </c>
      <c r="W323" s="216"/>
      <c r="AG323" t="s">
        <v>123</v>
      </c>
    </row>
    <row r="324" spans="1:60" ht="22.5" outlineLevel="1" x14ac:dyDescent="0.2">
      <c r="A324" s="223">
        <v>113</v>
      </c>
      <c r="B324" s="224" t="s">
        <v>550</v>
      </c>
      <c r="C324" s="240" t="s">
        <v>551</v>
      </c>
      <c r="D324" s="225" t="s">
        <v>190</v>
      </c>
      <c r="E324" s="226">
        <v>1.4E-2</v>
      </c>
      <c r="F324" s="227"/>
      <c r="G324" s="228">
        <f>ROUND(E324*F324,2)</f>
        <v>0</v>
      </c>
      <c r="H324" s="227"/>
      <c r="I324" s="228">
        <f>ROUND(E324*H324,2)</f>
        <v>0</v>
      </c>
      <c r="J324" s="227"/>
      <c r="K324" s="228">
        <f>ROUND(E324*J324,2)</f>
        <v>0</v>
      </c>
      <c r="L324" s="228">
        <v>21</v>
      </c>
      <c r="M324" s="228">
        <f>G324*(1+L324/100)</f>
        <v>0</v>
      </c>
      <c r="N324" s="228">
        <v>2.65089</v>
      </c>
      <c r="O324" s="228">
        <f>ROUND(E324*N324,2)</f>
        <v>0.04</v>
      </c>
      <c r="P324" s="228">
        <v>0</v>
      </c>
      <c r="Q324" s="228">
        <f>ROUND(E324*P324,2)</f>
        <v>0</v>
      </c>
      <c r="R324" s="228" t="s">
        <v>552</v>
      </c>
      <c r="S324" s="228" t="s">
        <v>134</v>
      </c>
      <c r="T324" s="229" t="s">
        <v>134</v>
      </c>
      <c r="U324" s="214">
        <v>42.051000000000002</v>
      </c>
      <c r="V324" s="214">
        <f>ROUND(E324*U324,2)</f>
        <v>0.59</v>
      </c>
      <c r="W324" s="214"/>
      <c r="X324" s="204"/>
      <c r="Y324" s="204"/>
      <c r="Z324" s="204"/>
      <c r="AA324" s="204"/>
      <c r="AB324" s="204"/>
      <c r="AC324" s="204"/>
      <c r="AD324" s="204"/>
      <c r="AE324" s="204"/>
      <c r="AF324" s="204"/>
      <c r="AG324" s="204" t="s">
        <v>156</v>
      </c>
      <c r="AH324" s="204"/>
      <c r="AI324" s="204"/>
      <c r="AJ324" s="204"/>
      <c r="AK324" s="204"/>
      <c r="AL324" s="204"/>
      <c r="AM324" s="204"/>
      <c r="AN324" s="204"/>
      <c r="AO324" s="204"/>
      <c r="AP324" s="204"/>
      <c r="AQ324" s="204"/>
      <c r="AR324" s="204"/>
      <c r="AS324" s="204"/>
      <c r="AT324" s="204"/>
      <c r="AU324" s="204"/>
      <c r="AV324" s="204"/>
      <c r="AW324" s="204"/>
      <c r="AX324" s="204"/>
      <c r="AY324" s="204"/>
      <c r="AZ324" s="204"/>
      <c r="BA324" s="204"/>
      <c r="BB324" s="204"/>
      <c r="BC324" s="204"/>
      <c r="BD324" s="204"/>
      <c r="BE324" s="204"/>
      <c r="BF324" s="204"/>
      <c r="BG324" s="204"/>
      <c r="BH324" s="204"/>
    </row>
    <row r="325" spans="1:60" ht="22.5" outlineLevel="1" x14ac:dyDescent="0.2">
      <c r="A325" s="211"/>
      <c r="B325" s="212"/>
      <c r="C325" s="251" t="s">
        <v>553</v>
      </c>
      <c r="D325" s="248"/>
      <c r="E325" s="248"/>
      <c r="F325" s="248"/>
      <c r="G325" s="248"/>
      <c r="H325" s="214"/>
      <c r="I325" s="214"/>
      <c r="J325" s="214"/>
      <c r="K325" s="214"/>
      <c r="L325" s="214"/>
      <c r="M325" s="214"/>
      <c r="N325" s="214"/>
      <c r="O325" s="214"/>
      <c r="P325" s="214"/>
      <c r="Q325" s="214"/>
      <c r="R325" s="214"/>
      <c r="S325" s="214"/>
      <c r="T325" s="214"/>
      <c r="U325" s="214"/>
      <c r="V325" s="214"/>
      <c r="W325" s="214"/>
      <c r="X325" s="204"/>
      <c r="Y325" s="204"/>
      <c r="Z325" s="204"/>
      <c r="AA325" s="204"/>
      <c r="AB325" s="204"/>
      <c r="AC325" s="204"/>
      <c r="AD325" s="204"/>
      <c r="AE325" s="204"/>
      <c r="AF325" s="204"/>
      <c r="AG325" s="204" t="s">
        <v>164</v>
      </c>
      <c r="AH325" s="204"/>
      <c r="AI325" s="204"/>
      <c r="AJ325" s="204"/>
      <c r="AK325" s="204"/>
      <c r="AL325" s="204"/>
      <c r="AM325" s="204"/>
      <c r="AN325" s="204"/>
      <c r="AO325" s="204"/>
      <c r="AP325" s="204"/>
      <c r="AQ325" s="204"/>
      <c r="AR325" s="204"/>
      <c r="AS325" s="204"/>
      <c r="AT325" s="204"/>
      <c r="AU325" s="204"/>
      <c r="AV325" s="204"/>
      <c r="AW325" s="204"/>
      <c r="AX325" s="204"/>
      <c r="AY325" s="204"/>
      <c r="AZ325" s="204"/>
      <c r="BA325" s="247" t="str">
        <f>C325</f>
        <v>uloženého ve vynechaných otvorech ve dně nebo ve stěnách nádrží z betonu vodostavebního, pevné spojení potrubí nebo trubní zděře s betonem v otvoru, očištění potrubí před betonáží, bednění a odbednění,</v>
      </c>
      <c r="BB325" s="204"/>
      <c r="BC325" s="204"/>
      <c r="BD325" s="204"/>
      <c r="BE325" s="204"/>
      <c r="BF325" s="204"/>
      <c r="BG325" s="204"/>
      <c r="BH325" s="204"/>
    </row>
    <row r="326" spans="1:60" outlineLevel="1" x14ac:dyDescent="0.2">
      <c r="A326" s="211"/>
      <c r="B326" s="212"/>
      <c r="C326" s="252" t="s">
        <v>554</v>
      </c>
      <c r="D326" s="245"/>
      <c r="E326" s="246">
        <v>1.4E-2</v>
      </c>
      <c r="F326" s="214"/>
      <c r="G326" s="214"/>
      <c r="H326" s="214"/>
      <c r="I326" s="214"/>
      <c r="J326" s="214"/>
      <c r="K326" s="214"/>
      <c r="L326" s="214"/>
      <c r="M326" s="214"/>
      <c r="N326" s="214"/>
      <c r="O326" s="214"/>
      <c r="P326" s="214"/>
      <c r="Q326" s="214"/>
      <c r="R326" s="214"/>
      <c r="S326" s="214"/>
      <c r="T326" s="214"/>
      <c r="U326" s="214"/>
      <c r="V326" s="214"/>
      <c r="W326" s="214"/>
      <c r="X326" s="204"/>
      <c r="Y326" s="204"/>
      <c r="Z326" s="204"/>
      <c r="AA326" s="204"/>
      <c r="AB326" s="204"/>
      <c r="AC326" s="204"/>
      <c r="AD326" s="204"/>
      <c r="AE326" s="204"/>
      <c r="AF326" s="204"/>
      <c r="AG326" s="204" t="s">
        <v>166</v>
      </c>
      <c r="AH326" s="204">
        <v>0</v>
      </c>
      <c r="AI326" s="204"/>
      <c r="AJ326" s="204"/>
      <c r="AK326" s="204"/>
      <c r="AL326" s="204"/>
      <c r="AM326" s="204"/>
      <c r="AN326" s="204"/>
      <c r="AO326" s="204"/>
      <c r="AP326" s="204"/>
      <c r="AQ326" s="204"/>
      <c r="AR326" s="204"/>
      <c r="AS326" s="204"/>
      <c r="AT326" s="204"/>
      <c r="AU326" s="204"/>
      <c r="AV326" s="204"/>
      <c r="AW326" s="204"/>
      <c r="AX326" s="204"/>
      <c r="AY326" s="204"/>
      <c r="AZ326" s="204"/>
      <c r="BA326" s="204"/>
      <c r="BB326" s="204"/>
      <c r="BC326" s="204"/>
      <c r="BD326" s="204"/>
      <c r="BE326" s="204"/>
      <c r="BF326" s="204"/>
      <c r="BG326" s="204"/>
      <c r="BH326" s="204"/>
    </row>
    <row r="327" spans="1:60" x14ac:dyDescent="0.2">
      <c r="A327" s="217" t="s">
        <v>122</v>
      </c>
      <c r="B327" s="218" t="s">
        <v>83</v>
      </c>
      <c r="C327" s="238" t="s">
        <v>84</v>
      </c>
      <c r="D327" s="219"/>
      <c r="E327" s="220"/>
      <c r="F327" s="221"/>
      <c r="G327" s="221">
        <f>SUMIF(AG328:AG331,"&lt;&gt;NOR",G328:G331)</f>
        <v>0</v>
      </c>
      <c r="H327" s="221"/>
      <c r="I327" s="221">
        <f>SUM(I328:I331)</f>
        <v>0</v>
      </c>
      <c r="J327" s="221"/>
      <c r="K327" s="221">
        <f>SUM(K328:K331)</f>
        <v>0</v>
      </c>
      <c r="L327" s="221"/>
      <c r="M327" s="221">
        <f>SUM(M328:M331)</f>
        <v>0</v>
      </c>
      <c r="N327" s="221"/>
      <c r="O327" s="221">
        <f>SUM(O328:O331)</f>
        <v>0</v>
      </c>
      <c r="P327" s="221"/>
      <c r="Q327" s="221">
        <f>SUM(Q328:Q331)</f>
        <v>9.94</v>
      </c>
      <c r="R327" s="221"/>
      <c r="S327" s="221"/>
      <c r="T327" s="222"/>
      <c r="U327" s="216"/>
      <c r="V327" s="216">
        <f>SUM(V328:V331)</f>
        <v>35.93</v>
      </c>
      <c r="W327" s="216"/>
      <c r="AG327" t="s">
        <v>123</v>
      </c>
    </row>
    <row r="328" spans="1:60" outlineLevel="1" x14ac:dyDescent="0.2">
      <c r="A328" s="223">
        <v>114</v>
      </c>
      <c r="B328" s="224" t="s">
        <v>555</v>
      </c>
      <c r="C328" s="240" t="s">
        <v>556</v>
      </c>
      <c r="D328" s="225" t="s">
        <v>190</v>
      </c>
      <c r="E328" s="226">
        <v>3.75</v>
      </c>
      <c r="F328" s="227"/>
      <c r="G328" s="228">
        <f>ROUND(E328*F328,2)</f>
        <v>0</v>
      </c>
      <c r="H328" s="227"/>
      <c r="I328" s="228">
        <f>ROUND(E328*H328,2)</f>
        <v>0</v>
      </c>
      <c r="J328" s="227"/>
      <c r="K328" s="228">
        <f>ROUND(E328*J328,2)</f>
        <v>0</v>
      </c>
      <c r="L328" s="228">
        <v>21</v>
      </c>
      <c r="M328" s="228">
        <f>G328*(1+L328/100)</f>
        <v>0</v>
      </c>
      <c r="N328" s="228">
        <v>0</v>
      </c>
      <c r="O328" s="228">
        <f>ROUND(E328*N328,2)</f>
        <v>0</v>
      </c>
      <c r="P328" s="228">
        <v>2.65</v>
      </c>
      <c r="Q328" s="228">
        <f>ROUND(E328*P328,2)</f>
        <v>9.94</v>
      </c>
      <c r="R328" s="228"/>
      <c r="S328" s="228" t="s">
        <v>134</v>
      </c>
      <c r="T328" s="229" t="s">
        <v>134</v>
      </c>
      <c r="U328" s="214">
        <v>8.6210000000000004</v>
      </c>
      <c r="V328" s="214">
        <f>ROUND(E328*U328,2)</f>
        <v>32.33</v>
      </c>
      <c r="W328" s="214"/>
      <c r="X328" s="204"/>
      <c r="Y328" s="204"/>
      <c r="Z328" s="204"/>
      <c r="AA328" s="204"/>
      <c r="AB328" s="204"/>
      <c r="AC328" s="204"/>
      <c r="AD328" s="204"/>
      <c r="AE328" s="204"/>
      <c r="AF328" s="204"/>
      <c r="AG328" s="204" t="s">
        <v>156</v>
      </c>
      <c r="AH328" s="204"/>
      <c r="AI328" s="204"/>
      <c r="AJ328" s="204"/>
      <c r="AK328" s="204"/>
      <c r="AL328" s="204"/>
      <c r="AM328" s="204"/>
      <c r="AN328" s="204"/>
      <c r="AO328" s="204"/>
      <c r="AP328" s="204"/>
      <c r="AQ328" s="204"/>
      <c r="AR328" s="204"/>
      <c r="AS328" s="204"/>
      <c r="AT328" s="204"/>
      <c r="AU328" s="204"/>
      <c r="AV328" s="204"/>
      <c r="AW328" s="204"/>
      <c r="AX328" s="204"/>
      <c r="AY328" s="204"/>
      <c r="AZ328" s="204"/>
      <c r="BA328" s="204"/>
      <c r="BB328" s="204"/>
      <c r="BC328" s="204"/>
      <c r="BD328" s="204"/>
      <c r="BE328" s="204"/>
      <c r="BF328" s="204"/>
      <c r="BG328" s="204"/>
      <c r="BH328" s="204"/>
    </row>
    <row r="329" spans="1:60" outlineLevel="1" x14ac:dyDescent="0.2">
      <c r="A329" s="211"/>
      <c r="B329" s="212"/>
      <c r="C329" s="252" t="s">
        <v>557</v>
      </c>
      <c r="D329" s="245"/>
      <c r="E329" s="246">
        <v>3.75</v>
      </c>
      <c r="F329" s="214"/>
      <c r="G329" s="214"/>
      <c r="H329" s="214"/>
      <c r="I329" s="214"/>
      <c r="J329" s="214"/>
      <c r="K329" s="214"/>
      <c r="L329" s="214"/>
      <c r="M329" s="214"/>
      <c r="N329" s="214"/>
      <c r="O329" s="214"/>
      <c r="P329" s="214"/>
      <c r="Q329" s="214"/>
      <c r="R329" s="214"/>
      <c r="S329" s="214"/>
      <c r="T329" s="214"/>
      <c r="U329" s="214"/>
      <c r="V329" s="214"/>
      <c r="W329" s="214"/>
      <c r="X329" s="204"/>
      <c r="Y329" s="204"/>
      <c r="Z329" s="204"/>
      <c r="AA329" s="204"/>
      <c r="AB329" s="204"/>
      <c r="AC329" s="204"/>
      <c r="AD329" s="204"/>
      <c r="AE329" s="204"/>
      <c r="AF329" s="204"/>
      <c r="AG329" s="204" t="s">
        <v>166</v>
      </c>
      <c r="AH329" s="204">
        <v>0</v>
      </c>
      <c r="AI329" s="204"/>
      <c r="AJ329" s="204"/>
      <c r="AK329" s="204"/>
      <c r="AL329" s="204"/>
      <c r="AM329" s="204"/>
      <c r="AN329" s="204"/>
      <c r="AO329" s="204"/>
      <c r="AP329" s="204"/>
      <c r="AQ329" s="204"/>
      <c r="AR329" s="204"/>
      <c r="AS329" s="204"/>
      <c r="AT329" s="204"/>
      <c r="AU329" s="204"/>
      <c r="AV329" s="204"/>
      <c r="AW329" s="204"/>
      <c r="AX329" s="204"/>
      <c r="AY329" s="204"/>
      <c r="AZ329" s="204"/>
      <c r="BA329" s="204"/>
      <c r="BB329" s="204"/>
      <c r="BC329" s="204"/>
      <c r="BD329" s="204"/>
      <c r="BE329" s="204"/>
      <c r="BF329" s="204"/>
      <c r="BG329" s="204"/>
      <c r="BH329" s="204"/>
    </row>
    <row r="330" spans="1:60" ht="22.5" outlineLevel="1" x14ac:dyDescent="0.2">
      <c r="A330" s="223">
        <v>115</v>
      </c>
      <c r="B330" s="224" t="s">
        <v>558</v>
      </c>
      <c r="C330" s="240" t="s">
        <v>559</v>
      </c>
      <c r="D330" s="225" t="s">
        <v>169</v>
      </c>
      <c r="E330" s="226">
        <v>40</v>
      </c>
      <c r="F330" s="227"/>
      <c r="G330" s="228">
        <f>ROUND(E330*F330,2)</f>
        <v>0</v>
      </c>
      <c r="H330" s="227"/>
      <c r="I330" s="228">
        <f>ROUND(E330*H330,2)</f>
        <v>0</v>
      </c>
      <c r="J330" s="227"/>
      <c r="K330" s="228">
        <f>ROUND(E330*J330,2)</f>
        <v>0</v>
      </c>
      <c r="L330" s="228">
        <v>21</v>
      </c>
      <c r="M330" s="228">
        <f>G330*(1+L330/100)</f>
        <v>0</v>
      </c>
      <c r="N330" s="228">
        <v>0</v>
      </c>
      <c r="O330" s="228">
        <f>ROUND(E330*N330,2)</f>
        <v>0</v>
      </c>
      <c r="P330" s="228">
        <v>0</v>
      </c>
      <c r="Q330" s="228">
        <f>ROUND(E330*P330,2)</f>
        <v>0</v>
      </c>
      <c r="R330" s="228" t="s">
        <v>155</v>
      </c>
      <c r="S330" s="228" t="s">
        <v>134</v>
      </c>
      <c r="T330" s="229" t="s">
        <v>134</v>
      </c>
      <c r="U330" s="214">
        <v>0.09</v>
      </c>
      <c r="V330" s="214">
        <f>ROUND(E330*U330,2)</f>
        <v>3.6</v>
      </c>
      <c r="W330" s="214"/>
      <c r="X330" s="204"/>
      <c r="Y330" s="204"/>
      <c r="Z330" s="204"/>
      <c r="AA330" s="204"/>
      <c r="AB330" s="204"/>
      <c r="AC330" s="204"/>
      <c r="AD330" s="204"/>
      <c r="AE330" s="204"/>
      <c r="AF330" s="204"/>
      <c r="AG330" s="204" t="s">
        <v>174</v>
      </c>
      <c r="AH330" s="204"/>
      <c r="AI330" s="204"/>
      <c r="AJ330" s="204"/>
      <c r="AK330" s="204"/>
      <c r="AL330" s="204"/>
      <c r="AM330" s="204"/>
      <c r="AN330" s="204"/>
      <c r="AO330" s="204"/>
      <c r="AP330" s="204"/>
      <c r="AQ330" s="204"/>
      <c r="AR330" s="204"/>
      <c r="AS330" s="204"/>
      <c r="AT330" s="204"/>
      <c r="AU330" s="204"/>
      <c r="AV330" s="204"/>
      <c r="AW330" s="204"/>
      <c r="AX330" s="204"/>
      <c r="AY330" s="204"/>
      <c r="AZ330" s="204"/>
      <c r="BA330" s="204"/>
      <c r="BB330" s="204"/>
      <c r="BC330" s="204"/>
      <c r="BD330" s="204"/>
      <c r="BE330" s="204"/>
      <c r="BF330" s="204"/>
      <c r="BG330" s="204"/>
      <c r="BH330" s="204"/>
    </row>
    <row r="331" spans="1:60" ht="22.5" outlineLevel="1" x14ac:dyDescent="0.2">
      <c r="A331" s="211"/>
      <c r="B331" s="212"/>
      <c r="C331" s="251" t="s">
        <v>560</v>
      </c>
      <c r="D331" s="248"/>
      <c r="E331" s="248"/>
      <c r="F331" s="248"/>
      <c r="G331" s="248"/>
      <c r="H331" s="214"/>
      <c r="I331" s="214"/>
      <c r="J331" s="214"/>
      <c r="K331" s="214"/>
      <c r="L331" s="214"/>
      <c r="M331" s="214"/>
      <c r="N331" s="214"/>
      <c r="O331" s="214"/>
      <c r="P331" s="214"/>
      <c r="Q331" s="214"/>
      <c r="R331" s="214"/>
      <c r="S331" s="214"/>
      <c r="T331" s="214"/>
      <c r="U331" s="214"/>
      <c r="V331" s="214"/>
      <c r="W331" s="214"/>
      <c r="X331" s="204"/>
      <c r="Y331" s="204"/>
      <c r="Z331" s="204"/>
      <c r="AA331" s="204"/>
      <c r="AB331" s="204"/>
      <c r="AC331" s="204"/>
      <c r="AD331" s="204"/>
      <c r="AE331" s="204"/>
      <c r="AF331" s="204"/>
      <c r="AG331" s="204" t="s">
        <v>164</v>
      </c>
      <c r="AH331" s="204"/>
      <c r="AI331" s="204"/>
      <c r="AJ331" s="204"/>
      <c r="AK331" s="204"/>
      <c r="AL331" s="204"/>
      <c r="AM331" s="204"/>
      <c r="AN331" s="204"/>
      <c r="AO331" s="204"/>
      <c r="AP331" s="204"/>
      <c r="AQ331" s="204"/>
      <c r="AR331" s="204"/>
      <c r="AS331" s="204"/>
      <c r="AT331" s="204"/>
      <c r="AU331" s="204"/>
      <c r="AV331" s="204"/>
      <c r="AW331" s="204"/>
      <c r="AX331" s="204"/>
      <c r="AY331" s="204"/>
      <c r="AZ331" s="204"/>
      <c r="BA331" s="247" t="str">
        <f>C331</f>
        <v>krajníků, desek nebo panelů od spojovacího materiálu s odklizením a uložením očištěných hmot a spojovacího materiálu na skládku na vzdálenost do 10 m</v>
      </c>
      <c r="BB331" s="204"/>
      <c r="BC331" s="204"/>
      <c r="BD331" s="204"/>
      <c r="BE331" s="204"/>
      <c r="BF331" s="204"/>
      <c r="BG331" s="204"/>
      <c r="BH331" s="204"/>
    </row>
    <row r="332" spans="1:60" x14ac:dyDescent="0.2">
      <c r="A332" s="217" t="s">
        <v>122</v>
      </c>
      <c r="B332" s="218" t="s">
        <v>85</v>
      </c>
      <c r="C332" s="238" t="s">
        <v>86</v>
      </c>
      <c r="D332" s="219"/>
      <c r="E332" s="220"/>
      <c r="F332" s="221"/>
      <c r="G332" s="221">
        <f>SUMIF(AG333:AG334,"&lt;&gt;NOR",G333:G334)</f>
        <v>0</v>
      </c>
      <c r="H332" s="221"/>
      <c r="I332" s="221">
        <f>SUM(I333:I334)</f>
        <v>0</v>
      </c>
      <c r="J332" s="221"/>
      <c r="K332" s="221">
        <f>SUM(K333:K334)</f>
        <v>0</v>
      </c>
      <c r="L332" s="221"/>
      <c r="M332" s="221">
        <f>SUM(M333:M334)</f>
        <v>0</v>
      </c>
      <c r="N332" s="221"/>
      <c r="O332" s="221">
        <f>SUM(O333:O334)</f>
        <v>0</v>
      </c>
      <c r="P332" s="221"/>
      <c r="Q332" s="221">
        <f>SUM(Q333:Q334)</f>
        <v>0</v>
      </c>
      <c r="R332" s="221"/>
      <c r="S332" s="221"/>
      <c r="T332" s="222"/>
      <c r="U332" s="216"/>
      <c r="V332" s="216">
        <f>SUM(V333:V334)</f>
        <v>73.650000000000006</v>
      </c>
      <c r="W332" s="216"/>
      <c r="AG332" t="s">
        <v>123</v>
      </c>
    </row>
    <row r="333" spans="1:60" ht="22.5" outlineLevel="1" x14ac:dyDescent="0.2">
      <c r="A333" s="223">
        <v>116</v>
      </c>
      <c r="B333" s="224" t="s">
        <v>561</v>
      </c>
      <c r="C333" s="240" t="s">
        <v>562</v>
      </c>
      <c r="D333" s="225" t="s">
        <v>356</v>
      </c>
      <c r="E333" s="226">
        <v>348.23854</v>
      </c>
      <c r="F333" s="227"/>
      <c r="G333" s="228">
        <f>ROUND(E333*F333,2)</f>
        <v>0</v>
      </c>
      <c r="H333" s="227"/>
      <c r="I333" s="228">
        <f>ROUND(E333*H333,2)</f>
        <v>0</v>
      </c>
      <c r="J333" s="227"/>
      <c r="K333" s="228">
        <f>ROUND(E333*J333,2)</f>
        <v>0</v>
      </c>
      <c r="L333" s="228">
        <v>21</v>
      </c>
      <c r="M333" s="228">
        <f>G333*(1+L333/100)</f>
        <v>0</v>
      </c>
      <c r="N333" s="228">
        <v>0</v>
      </c>
      <c r="O333" s="228">
        <f>ROUND(E333*N333,2)</f>
        <v>0</v>
      </c>
      <c r="P333" s="228">
        <v>0</v>
      </c>
      <c r="Q333" s="228">
        <f>ROUND(E333*P333,2)</f>
        <v>0</v>
      </c>
      <c r="R333" s="228" t="s">
        <v>370</v>
      </c>
      <c r="S333" s="228" t="s">
        <v>134</v>
      </c>
      <c r="T333" s="229" t="s">
        <v>134</v>
      </c>
      <c r="U333" s="214">
        <v>0.21149999999999999</v>
      </c>
      <c r="V333" s="214">
        <f>ROUND(E333*U333,2)</f>
        <v>73.650000000000006</v>
      </c>
      <c r="W333" s="214"/>
      <c r="X333" s="204"/>
      <c r="Y333" s="204"/>
      <c r="Z333" s="204"/>
      <c r="AA333" s="204"/>
      <c r="AB333" s="204"/>
      <c r="AC333" s="204"/>
      <c r="AD333" s="204"/>
      <c r="AE333" s="204"/>
      <c r="AF333" s="204"/>
      <c r="AG333" s="204" t="s">
        <v>563</v>
      </c>
      <c r="AH333" s="204"/>
      <c r="AI333" s="204"/>
      <c r="AJ333" s="204"/>
      <c r="AK333" s="204"/>
      <c r="AL333" s="204"/>
      <c r="AM333" s="204"/>
      <c r="AN333" s="204"/>
      <c r="AO333" s="204"/>
      <c r="AP333" s="204"/>
      <c r="AQ333" s="204"/>
      <c r="AR333" s="204"/>
      <c r="AS333" s="204"/>
      <c r="AT333" s="204"/>
      <c r="AU333" s="204"/>
      <c r="AV333" s="204"/>
      <c r="AW333" s="204"/>
      <c r="AX333" s="204"/>
      <c r="AY333" s="204"/>
      <c r="AZ333" s="204"/>
      <c r="BA333" s="204"/>
      <c r="BB333" s="204"/>
      <c r="BC333" s="204"/>
      <c r="BD333" s="204"/>
      <c r="BE333" s="204"/>
      <c r="BF333" s="204"/>
      <c r="BG333" s="204"/>
      <c r="BH333" s="204"/>
    </row>
    <row r="334" spans="1:60" outlineLevel="1" x14ac:dyDescent="0.2">
      <c r="A334" s="211"/>
      <c r="B334" s="212"/>
      <c r="C334" s="251" t="s">
        <v>564</v>
      </c>
      <c r="D334" s="248"/>
      <c r="E334" s="248"/>
      <c r="F334" s="248"/>
      <c r="G334" s="248"/>
      <c r="H334" s="214"/>
      <c r="I334" s="214"/>
      <c r="J334" s="214"/>
      <c r="K334" s="214"/>
      <c r="L334" s="214"/>
      <c r="M334" s="214"/>
      <c r="N334" s="214"/>
      <c r="O334" s="214"/>
      <c r="P334" s="214"/>
      <c r="Q334" s="214"/>
      <c r="R334" s="214"/>
      <c r="S334" s="214"/>
      <c r="T334" s="214"/>
      <c r="U334" s="214"/>
      <c r="V334" s="214"/>
      <c r="W334" s="214"/>
      <c r="X334" s="204"/>
      <c r="Y334" s="204"/>
      <c r="Z334" s="204"/>
      <c r="AA334" s="204"/>
      <c r="AB334" s="204"/>
      <c r="AC334" s="204"/>
      <c r="AD334" s="204"/>
      <c r="AE334" s="204"/>
      <c r="AF334" s="204"/>
      <c r="AG334" s="204" t="s">
        <v>164</v>
      </c>
      <c r="AH334" s="204"/>
      <c r="AI334" s="204"/>
      <c r="AJ334" s="204"/>
      <c r="AK334" s="204"/>
      <c r="AL334" s="204"/>
      <c r="AM334" s="204"/>
      <c r="AN334" s="204"/>
      <c r="AO334" s="204"/>
      <c r="AP334" s="204"/>
      <c r="AQ334" s="204"/>
      <c r="AR334" s="204"/>
      <c r="AS334" s="204"/>
      <c r="AT334" s="204"/>
      <c r="AU334" s="204"/>
      <c r="AV334" s="204"/>
      <c r="AW334" s="204"/>
      <c r="AX334" s="204"/>
      <c r="AY334" s="204"/>
      <c r="AZ334" s="204"/>
      <c r="BA334" s="204"/>
      <c r="BB334" s="204"/>
      <c r="BC334" s="204"/>
      <c r="BD334" s="204"/>
      <c r="BE334" s="204"/>
      <c r="BF334" s="204"/>
      <c r="BG334" s="204"/>
      <c r="BH334" s="204"/>
    </row>
    <row r="335" spans="1:60" x14ac:dyDescent="0.2">
      <c r="A335" s="217" t="s">
        <v>122</v>
      </c>
      <c r="B335" s="218" t="s">
        <v>87</v>
      </c>
      <c r="C335" s="238" t="s">
        <v>88</v>
      </c>
      <c r="D335" s="219"/>
      <c r="E335" s="220"/>
      <c r="F335" s="221"/>
      <c r="G335" s="221">
        <f>SUMIF(AG336:AG339,"&lt;&gt;NOR",G336:G339)</f>
        <v>0</v>
      </c>
      <c r="H335" s="221"/>
      <c r="I335" s="221">
        <f>SUM(I336:I339)</f>
        <v>0</v>
      </c>
      <c r="J335" s="221"/>
      <c r="K335" s="221">
        <f>SUM(K336:K339)</f>
        <v>0</v>
      </c>
      <c r="L335" s="221"/>
      <c r="M335" s="221">
        <f>SUM(M336:M339)</f>
        <v>0</v>
      </c>
      <c r="N335" s="221"/>
      <c r="O335" s="221">
        <f>SUM(O336:O339)</f>
        <v>0</v>
      </c>
      <c r="P335" s="221"/>
      <c r="Q335" s="221">
        <f>SUM(Q336:Q339)</f>
        <v>0</v>
      </c>
      <c r="R335" s="221"/>
      <c r="S335" s="221"/>
      <c r="T335" s="222"/>
      <c r="U335" s="216"/>
      <c r="V335" s="216">
        <f>SUM(V336:V339)</f>
        <v>3.3</v>
      </c>
      <c r="W335" s="216"/>
      <c r="AG335" t="s">
        <v>123</v>
      </c>
    </row>
    <row r="336" spans="1:60" ht="22.5" outlineLevel="1" x14ac:dyDescent="0.2">
      <c r="A336" s="230">
        <v>117</v>
      </c>
      <c r="B336" s="231" t="s">
        <v>565</v>
      </c>
      <c r="C336" s="239" t="s">
        <v>566</v>
      </c>
      <c r="D336" s="232" t="s">
        <v>381</v>
      </c>
      <c r="E336" s="233">
        <v>1</v>
      </c>
      <c r="F336" s="234"/>
      <c r="G336" s="235">
        <f>ROUND(E336*F336,2)</f>
        <v>0</v>
      </c>
      <c r="H336" s="234"/>
      <c r="I336" s="235">
        <f>ROUND(E336*H336,2)</f>
        <v>0</v>
      </c>
      <c r="J336" s="234"/>
      <c r="K336" s="235">
        <f>ROUND(E336*J336,2)</f>
        <v>0</v>
      </c>
      <c r="L336" s="235">
        <v>21</v>
      </c>
      <c r="M336" s="235">
        <f>G336*(1+L336/100)</f>
        <v>0</v>
      </c>
      <c r="N336" s="235">
        <v>2.9999999999999997E-4</v>
      </c>
      <c r="O336" s="235">
        <f>ROUND(E336*N336,2)</f>
        <v>0</v>
      </c>
      <c r="P336" s="235">
        <v>0</v>
      </c>
      <c r="Q336" s="235">
        <f>ROUND(E336*P336,2)</f>
        <v>0</v>
      </c>
      <c r="R336" s="235" t="s">
        <v>567</v>
      </c>
      <c r="S336" s="235" t="s">
        <v>134</v>
      </c>
      <c r="T336" s="236" t="s">
        <v>134</v>
      </c>
      <c r="U336" s="214">
        <v>3.3</v>
      </c>
      <c r="V336" s="214">
        <f>ROUND(E336*U336,2)</f>
        <v>3.3</v>
      </c>
      <c r="W336" s="214"/>
      <c r="X336" s="204"/>
      <c r="Y336" s="204"/>
      <c r="Z336" s="204"/>
      <c r="AA336" s="204"/>
      <c r="AB336" s="204"/>
      <c r="AC336" s="204"/>
      <c r="AD336" s="204"/>
      <c r="AE336" s="204"/>
      <c r="AF336" s="204"/>
      <c r="AG336" s="204" t="s">
        <v>156</v>
      </c>
      <c r="AH336" s="204"/>
      <c r="AI336" s="204"/>
      <c r="AJ336" s="204"/>
      <c r="AK336" s="204"/>
      <c r="AL336" s="204"/>
      <c r="AM336" s="204"/>
      <c r="AN336" s="204"/>
      <c r="AO336" s="204"/>
      <c r="AP336" s="204"/>
      <c r="AQ336" s="204"/>
      <c r="AR336" s="204"/>
      <c r="AS336" s="204"/>
      <c r="AT336" s="204"/>
      <c r="AU336" s="204"/>
      <c r="AV336" s="204"/>
      <c r="AW336" s="204"/>
      <c r="AX336" s="204"/>
      <c r="AY336" s="204"/>
      <c r="AZ336" s="204"/>
      <c r="BA336" s="204"/>
      <c r="BB336" s="204"/>
      <c r="BC336" s="204"/>
      <c r="BD336" s="204"/>
      <c r="BE336" s="204"/>
      <c r="BF336" s="204"/>
      <c r="BG336" s="204"/>
      <c r="BH336" s="204"/>
    </row>
    <row r="337" spans="1:60" outlineLevel="1" x14ac:dyDescent="0.2">
      <c r="A337" s="223">
        <v>118</v>
      </c>
      <c r="B337" s="224" t="s">
        <v>568</v>
      </c>
      <c r="C337" s="240" t="s">
        <v>569</v>
      </c>
      <c r="D337" s="225" t="s">
        <v>350</v>
      </c>
      <c r="E337" s="226">
        <v>0.66</v>
      </c>
      <c r="F337" s="227"/>
      <c r="G337" s="228">
        <f>ROUND(E337*F337,2)</f>
        <v>0</v>
      </c>
      <c r="H337" s="227"/>
      <c r="I337" s="228">
        <f>ROUND(E337*H337,2)</f>
        <v>0</v>
      </c>
      <c r="J337" s="227"/>
      <c r="K337" s="228">
        <f>ROUND(E337*J337,2)</f>
        <v>0</v>
      </c>
      <c r="L337" s="228">
        <v>21</v>
      </c>
      <c r="M337" s="228">
        <f>G337*(1+L337/100)</f>
        <v>0</v>
      </c>
      <c r="N337" s="228">
        <v>1E-3</v>
      </c>
      <c r="O337" s="228">
        <f>ROUND(E337*N337,2)</f>
        <v>0</v>
      </c>
      <c r="P337" s="228">
        <v>0</v>
      </c>
      <c r="Q337" s="228">
        <f>ROUND(E337*P337,2)</f>
        <v>0</v>
      </c>
      <c r="R337" s="228"/>
      <c r="S337" s="228" t="s">
        <v>127</v>
      </c>
      <c r="T337" s="229" t="s">
        <v>570</v>
      </c>
      <c r="U337" s="214">
        <v>0</v>
      </c>
      <c r="V337" s="214">
        <f>ROUND(E337*U337,2)</f>
        <v>0</v>
      </c>
      <c r="W337" s="214"/>
      <c r="X337" s="204"/>
      <c r="Y337" s="204"/>
      <c r="Z337" s="204"/>
      <c r="AA337" s="204"/>
      <c r="AB337" s="204"/>
      <c r="AC337" s="204"/>
      <c r="AD337" s="204"/>
      <c r="AE337" s="204"/>
      <c r="AF337" s="204"/>
      <c r="AG337" s="204" t="s">
        <v>360</v>
      </c>
      <c r="AH337" s="204"/>
      <c r="AI337" s="204"/>
      <c r="AJ337" s="204"/>
      <c r="AK337" s="204"/>
      <c r="AL337" s="204"/>
      <c r="AM337" s="204"/>
      <c r="AN337" s="204"/>
      <c r="AO337" s="204"/>
      <c r="AP337" s="204"/>
      <c r="AQ337" s="204"/>
      <c r="AR337" s="204"/>
      <c r="AS337" s="204"/>
      <c r="AT337" s="204"/>
      <c r="AU337" s="204"/>
      <c r="AV337" s="204"/>
      <c r="AW337" s="204"/>
      <c r="AX337" s="204"/>
      <c r="AY337" s="204"/>
      <c r="AZ337" s="204"/>
      <c r="BA337" s="204"/>
      <c r="BB337" s="204"/>
      <c r="BC337" s="204"/>
      <c r="BD337" s="204"/>
      <c r="BE337" s="204"/>
      <c r="BF337" s="204"/>
      <c r="BG337" s="204"/>
      <c r="BH337" s="204"/>
    </row>
    <row r="338" spans="1:60" outlineLevel="1" x14ac:dyDescent="0.2">
      <c r="A338" s="211">
        <v>119</v>
      </c>
      <c r="B338" s="212" t="s">
        <v>571</v>
      </c>
      <c r="C338" s="253" t="s">
        <v>572</v>
      </c>
      <c r="D338" s="213" t="s">
        <v>0</v>
      </c>
      <c r="E338" s="249"/>
      <c r="F338" s="215"/>
      <c r="G338" s="214">
        <f>ROUND(E338*F338,2)</f>
        <v>0</v>
      </c>
      <c r="H338" s="215"/>
      <c r="I338" s="214">
        <f>ROUND(E338*H338,2)</f>
        <v>0</v>
      </c>
      <c r="J338" s="215"/>
      <c r="K338" s="214">
        <f>ROUND(E338*J338,2)</f>
        <v>0</v>
      </c>
      <c r="L338" s="214">
        <v>21</v>
      </c>
      <c r="M338" s="214">
        <f>G338*(1+L338/100)</f>
        <v>0</v>
      </c>
      <c r="N338" s="214">
        <v>0</v>
      </c>
      <c r="O338" s="214">
        <f>ROUND(E338*N338,2)</f>
        <v>0</v>
      </c>
      <c r="P338" s="214">
        <v>0</v>
      </c>
      <c r="Q338" s="214">
        <f>ROUND(E338*P338,2)</f>
        <v>0</v>
      </c>
      <c r="R338" s="214" t="s">
        <v>567</v>
      </c>
      <c r="S338" s="214" t="s">
        <v>134</v>
      </c>
      <c r="T338" s="214" t="s">
        <v>134</v>
      </c>
      <c r="U338" s="214">
        <v>0</v>
      </c>
      <c r="V338" s="214">
        <f>ROUND(E338*U338,2)</f>
        <v>0</v>
      </c>
      <c r="W338" s="214"/>
      <c r="X338" s="204"/>
      <c r="Y338" s="204"/>
      <c r="Z338" s="204"/>
      <c r="AA338" s="204"/>
      <c r="AB338" s="204"/>
      <c r="AC338" s="204"/>
      <c r="AD338" s="204"/>
      <c r="AE338" s="204"/>
      <c r="AF338" s="204"/>
      <c r="AG338" s="204" t="s">
        <v>563</v>
      </c>
      <c r="AH338" s="204"/>
      <c r="AI338" s="204"/>
      <c r="AJ338" s="204"/>
      <c r="AK338" s="204"/>
      <c r="AL338" s="204"/>
      <c r="AM338" s="204"/>
      <c r="AN338" s="204"/>
      <c r="AO338" s="204"/>
      <c r="AP338" s="204"/>
      <c r="AQ338" s="204"/>
      <c r="AR338" s="204"/>
      <c r="AS338" s="204"/>
      <c r="AT338" s="204"/>
      <c r="AU338" s="204"/>
      <c r="AV338" s="204"/>
      <c r="AW338" s="204"/>
      <c r="AX338" s="204"/>
      <c r="AY338" s="204"/>
      <c r="AZ338" s="204"/>
      <c r="BA338" s="204"/>
      <c r="BB338" s="204"/>
      <c r="BC338" s="204"/>
      <c r="BD338" s="204"/>
      <c r="BE338" s="204"/>
      <c r="BF338" s="204"/>
      <c r="BG338" s="204"/>
      <c r="BH338" s="204"/>
    </row>
    <row r="339" spans="1:60" outlineLevel="1" x14ac:dyDescent="0.2">
      <c r="A339" s="211"/>
      <c r="B339" s="212"/>
      <c r="C339" s="254" t="s">
        <v>573</v>
      </c>
      <c r="D339" s="250"/>
      <c r="E339" s="250"/>
      <c r="F339" s="250"/>
      <c r="G339" s="250"/>
      <c r="H339" s="214"/>
      <c r="I339" s="214"/>
      <c r="J339" s="214"/>
      <c r="K339" s="214"/>
      <c r="L339" s="214"/>
      <c r="M339" s="214"/>
      <c r="N339" s="214"/>
      <c r="O339" s="214"/>
      <c r="P339" s="214"/>
      <c r="Q339" s="214"/>
      <c r="R339" s="214"/>
      <c r="S339" s="214"/>
      <c r="T339" s="214"/>
      <c r="U339" s="214"/>
      <c r="V339" s="214"/>
      <c r="W339" s="214"/>
      <c r="X339" s="204"/>
      <c r="Y339" s="204"/>
      <c r="Z339" s="204"/>
      <c r="AA339" s="204"/>
      <c r="AB339" s="204"/>
      <c r="AC339" s="204"/>
      <c r="AD339" s="204"/>
      <c r="AE339" s="204"/>
      <c r="AF339" s="204"/>
      <c r="AG339" s="204" t="s">
        <v>164</v>
      </c>
      <c r="AH339" s="204"/>
      <c r="AI339" s="204"/>
      <c r="AJ339" s="204"/>
      <c r="AK339" s="204"/>
      <c r="AL339" s="204"/>
      <c r="AM339" s="204"/>
      <c r="AN339" s="204"/>
      <c r="AO339" s="204"/>
      <c r="AP339" s="204"/>
      <c r="AQ339" s="204"/>
      <c r="AR339" s="204"/>
      <c r="AS339" s="204"/>
      <c r="AT339" s="204"/>
      <c r="AU339" s="204"/>
      <c r="AV339" s="204"/>
      <c r="AW339" s="204"/>
      <c r="AX339" s="204"/>
      <c r="AY339" s="204"/>
      <c r="AZ339" s="204"/>
      <c r="BA339" s="204"/>
      <c r="BB339" s="204"/>
      <c r="BC339" s="204"/>
      <c r="BD339" s="204"/>
      <c r="BE339" s="204"/>
      <c r="BF339" s="204"/>
      <c r="BG339" s="204"/>
      <c r="BH339" s="204"/>
    </row>
    <row r="340" spans="1:60" x14ac:dyDescent="0.2">
      <c r="A340" s="217" t="s">
        <v>122</v>
      </c>
      <c r="B340" s="218" t="s">
        <v>89</v>
      </c>
      <c r="C340" s="238" t="s">
        <v>90</v>
      </c>
      <c r="D340" s="219"/>
      <c r="E340" s="220"/>
      <c r="F340" s="221"/>
      <c r="G340" s="221">
        <f>SUMIF(AG341:AG350,"&lt;&gt;NOR",G341:G350)</f>
        <v>0</v>
      </c>
      <c r="H340" s="221"/>
      <c r="I340" s="221">
        <f>SUM(I341:I350)</f>
        <v>0</v>
      </c>
      <c r="J340" s="221"/>
      <c r="K340" s="221">
        <f>SUM(K341:K350)</f>
        <v>0</v>
      </c>
      <c r="L340" s="221"/>
      <c r="M340" s="221">
        <f>SUM(M341:M350)</f>
        <v>0</v>
      </c>
      <c r="N340" s="221"/>
      <c r="O340" s="221">
        <f>SUM(O341:O350)</f>
        <v>0.05</v>
      </c>
      <c r="P340" s="221"/>
      <c r="Q340" s="221">
        <f>SUM(Q341:Q350)</f>
        <v>0</v>
      </c>
      <c r="R340" s="221"/>
      <c r="S340" s="221"/>
      <c r="T340" s="222"/>
      <c r="U340" s="216"/>
      <c r="V340" s="216">
        <f>SUM(V341:V350)</f>
        <v>7.4799999999999995</v>
      </c>
      <c r="W340" s="216"/>
      <c r="AG340" t="s">
        <v>123</v>
      </c>
    </row>
    <row r="341" spans="1:60" outlineLevel="1" x14ac:dyDescent="0.2">
      <c r="A341" s="230">
        <v>120</v>
      </c>
      <c r="B341" s="231" t="s">
        <v>574</v>
      </c>
      <c r="C341" s="239" t="s">
        <v>575</v>
      </c>
      <c r="D341" s="232" t="s">
        <v>381</v>
      </c>
      <c r="E341" s="233">
        <v>1</v>
      </c>
      <c r="F341" s="234"/>
      <c r="G341" s="235">
        <f>ROUND(E341*F341,2)</f>
        <v>0</v>
      </c>
      <c r="H341" s="234"/>
      <c r="I341" s="235">
        <f>ROUND(E341*H341,2)</f>
        <v>0</v>
      </c>
      <c r="J341" s="234"/>
      <c r="K341" s="235">
        <f>ROUND(E341*J341,2)</f>
        <v>0</v>
      </c>
      <c r="L341" s="235">
        <v>21</v>
      </c>
      <c r="M341" s="235">
        <f>G341*(1+L341/100)</f>
        <v>0</v>
      </c>
      <c r="N341" s="235">
        <v>1.58E-3</v>
      </c>
      <c r="O341" s="235">
        <f>ROUND(E341*N341,2)</f>
        <v>0</v>
      </c>
      <c r="P341" s="235">
        <v>0</v>
      </c>
      <c r="Q341" s="235">
        <f>ROUND(E341*P341,2)</f>
        <v>0</v>
      </c>
      <c r="R341" s="235" t="s">
        <v>576</v>
      </c>
      <c r="S341" s="235" t="s">
        <v>134</v>
      </c>
      <c r="T341" s="236" t="s">
        <v>134</v>
      </c>
      <c r="U341" s="214">
        <v>1.4650000000000001</v>
      </c>
      <c r="V341" s="214">
        <f>ROUND(E341*U341,2)</f>
        <v>1.47</v>
      </c>
      <c r="W341" s="214"/>
      <c r="X341" s="204"/>
      <c r="Y341" s="204"/>
      <c r="Z341" s="204"/>
      <c r="AA341" s="204"/>
      <c r="AB341" s="204"/>
      <c r="AC341" s="204"/>
      <c r="AD341" s="204"/>
      <c r="AE341" s="204"/>
      <c r="AF341" s="204"/>
      <c r="AG341" s="204" t="s">
        <v>156</v>
      </c>
      <c r="AH341" s="204"/>
      <c r="AI341" s="204"/>
      <c r="AJ341" s="204"/>
      <c r="AK341" s="204"/>
      <c r="AL341" s="204"/>
      <c r="AM341" s="204"/>
      <c r="AN341" s="204"/>
      <c r="AO341" s="204"/>
      <c r="AP341" s="204"/>
      <c r="AQ341" s="204"/>
      <c r="AR341" s="204"/>
      <c r="AS341" s="204"/>
      <c r="AT341" s="204"/>
      <c r="AU341" s="204"/>
      <c r="AV341" s="204"/>
      <c r="AW341" s="204"/>
      <c r="AX341" s="204"/>
      <c r="AY341" s="204"/>
      <c r="AZ341" s="204"/>
      <c r="BA341" s="204"/>
      <c r="BB341" s="204"/>
      <c r="BC341" s="204"/>
      <c r="BD341" s="204"/>
      <c r="BE341" s="204"/>
      <c r="BF341" s="204"/>
      <c r="BG341" s="204"/>
      <c r="BH341" s="204"/>
    </row>
    <row r="342" spans="1:60" outlineLevel="1" x14ac:dyDescent="0.2">
      <c r="A342" s="230">
        <v>121</v>
      </c>
      <c r="B342" s="231" t="s">
        <v>577</v>
      </c>
      <c r="C342" s="239" t="s">
        <v>578</v>
      </c>
      <c r="D342" s="232" t="s">
        <v>381</v>
      </c>
      <c r="E342" s="233">
        <v>1</v>
      </c>
      <c r="F342" s="234"/>
      <c r="G342" s="235">
        <f>ROUND(E342*F342,2)</f>
        <v>0</v>
      </c>
      <c r="H342" s="234"/>
      <c r="I342" s="235">
        <f>ROUND(E342*H342,2)</f>
        <v>0</v>
      </c>
      <c r="J342" s="234"/>
      <c r="K342" s="235">
        <f>ROUND(E342*J342,2)</f>
        <v>0</v>
      </c>
      <c r="L342" s="235">
        <v>21</v>
      </c>
      <c r="M342" s="235">
        <f>G342*(1+L342/100)</f>
        <v>0</v>
      </c>
      <c r="N342" s="235">
        <v>0</v>
      </c>
      <c r="O342" s="235">
        <f>ROUND(E342*N342,2)</f>
        <v>0</v>
      </c>
      <c r="P342" s="235">
        <v>0</v>
      </c>
      <c r="Q342" s="235">
        <f>ROUND(E342*P342,2)</f>
        <v>0</v>
      </c>
      <c r="R342" s="235" t="s">
        <v>576</v>
      </c>
      <c r="S342" s="235" t="s">
        <v>134</v>
      </c>
      <c r="T342" s="236" t="s">
        <v>134</v>
      </c>
      <c r="U342" s="214">
        <v>0.27</v>
      </c>
      <c r="V342" s="214">
        <f>ROUND(E342*U342,2)</f>
        <v>0.27</v>
      </c>
      <c r="W342" s="214"/>
      <c r="X342" s="204"/>
      <c r="Y342" s="204"/>
      <c r="Z342" s="204"/>
      <c r="AA342" s="204"/>
      <c r="AB342" s="204"/>
      <c r="AC342" s="204"/>
      <c r="AD342" s="204"/>
      <c r="AE342" s="204"/>
      <c r="AF342" s="204"/>
      <c r="AG342" s="204" t="s">
        <v>156</v>
      </c>
      <c r="AH342" s="204"/>
      <c r="AI342" s="204"/>
      <c r="AJ342" s="204"/>
      <c r="AK342" s="204"/>
      <c r="AL342" s="204"/>
      <c r="AM342" s="204"/>
      <c r="AN342" s="204"/>
      <c r="AO342" s="204"/>
      <c r="AP342" s="204"/>
      <c r="AQ342" s="204"/>
      <c r="AR342" s="204"/>
      <c r="AS342" s="204"/>
      <c r="AT342" s="204"/>
      <c r="AU342" s="204"/>
      <c r="AV342" s="204"/>
      <c r="AW342" s="204"/>
      <c r="AX342" s="204"/>
      <c r="AY342" s="204"/>
      <c r="AZ342" s="204"/>
      <c r="BA342" s="204"/>
      <c r="BB342" s="204"/>
      <c r="BC342" s="204"/>
      <c r="BD342" s="204"/>
      <c r="BE342" s="204"/>
      <c r="BF342" s="204"/>
      <c r="BG342" s="204"/>
      <c r="BH342" s="204"/>
    </row>
    <row r="343" spans="1:60" outlineLevel="1" x14ac:dyDescent="0.2">
      <c r="A343" s="230">
        <v>122</v>
      </c>
      <c r="B343" s="231" t="s">
        <v>579</v>
      </c>
      <c r="C343" s="239" t="s">
        <v>580</v>
      </c>
      <c r="D343" s="232" t="s">
        <v>381</v>
      </c>
      <c r="E343" s="233">
        <v>5</v>
      </c>
      <c r="F343" s="234"/>
      <c r="G343" s="235">
        <f>ROUND(E343*F343,2)</f>
        <v>0</v>
      </c>
      <c r="H343" s="234"/>
      <c r="I343" s="235">
        <f>ROUND(E343*H343,2)</f>
        <v>0</v>
      </c>
      <c r="J343" s="234"/>
      <c r="K343" s="235">
        <f>ROUND(E343*J343,2)</f>
        <v>0</v>
      </c>
      <c r="L343" s="235">
        <v>21</v>
      </c>
      <c r="M343" s="235">
        <f>G343*(1+L343/100)</f>
        <v>0</v>
      </c>
      <c r="N343" s="235">
        <v>7.7999999999999996E-3</v>
      </c>
      <c r="O343" s="235">
        <f>ROUND(E343*N343,2)</f>
        <v>0.04</v>
      </c>
      <c r="P343" s="235">
        <v>0</v>
      </c>
      <c r="Q343" s="235">
        <f>ROUND(E343*P343,2)</f>
        <v>0</v>
      </c>
      <c r="R343" s="235" t="s">
        <v>576</v>
      </c>
      <c r="S343" s="235" t="s">
        <v>134</v>
      </c>
      <c r="T343" s="236" t="s">
        <v>134</v>
      </c>
      <c r="U343" s="214">
        <v>0.755</v>
      </c>
      <c r="V343" s="214">
        <f>ROUND(E343*U343,2)</f>
        <v>3.78</v>
      </c>
      <c r="W343" s="214"/>
      <c r="X343" s="204"/>
      <c r="Y343" s="204"/>
      <c r="Z343" s="204"/>
      <c r="AA343" s="204"/>
      <c r="AB343" s="204"/>
      <c r="AC343" s="204"/>
      <c r="AD343" s="204"/>
      <c r="AE343" s="204"/>
      <c r="AF343" s="204"/>
      <c r="AG343" s="204" t="s">
        <v>156</v>
      </c>
      <c r="AH343" s="204"/>
      <c r="AI343" s="204"/>
      <c r="AJ343" s="204"/>
      <c r="AK343" s="204"/>
      <c r="AL343" s="204"/>
      <c r="AM343" s="204"/>
      <c r="AN343" s="204"/>
      <c r="AO343" s="204"/>
      <c r="AP343" s="204"/>
      <c r="AQ343" s="204"/>
      <c r="AR343" s="204"/>
      <c r="AS343" s="204"/>
      <c r="AT343" s="204"/>
      <c r="AU343" s="204"/>
      <c r="AV343" s="204"/>
      <c r="AW343" s="204"/>
      <c r="AX343" s="204"/>
      <c r="AY343" s="204"/>
      <c r="AZ343" s="204"/>
      <c r="BA343" s="204"/>
      <c r="BB343" s="204"/>
      <c r="BC343" s="204"/>
      <c r="BD343" s="204"/>
      <c r="BE343" s="204"/>
      <c r="BF343" s="204"/>
      <c r="BG343" s="204"/>
      <c r="BH343" s="204"/>
    </row>
    <row r="344" spans="1:60" outlineLevel="1" x14ac:dyDescent="0.2">
      <c r="A344" s="230">
        <v>123</v>
      </c>
      <c r="B344" s="231" t="s">
        <v>581</v>
      </c>
      <c r="C344" s="239" t="s">
        <v>582</v>
      </c>
      <c r="D344" s="232" t="s">
        <v>381</v>
      </c>
      <c r="E344" s="233">
        <v>1</v>
      </c>
      <c r="F344" s="234"/>
      <c r="G344" s="235">
        <f>ROUND(E344*F344,2)</f>
        <v>0</v>
      </c>
      <c r="H344" s="234"/>
      <c r="I344" s="235">
        <f>ROUND(E344*H344,2)</f>
        <v>0</v>
      </c>
      <c r="J344" s="234"/>
      <c r="K344" s="235">
        <f>ROUND(E344*J344,2)</f>
        <v>0</v>
      </c>
      <c r="L344" s="235">
        <v>21</v>
      </c>
      <c r="M344" s="235">
        <f>G344*(1+L344/100)</f>
        <v>0</v>
      </c>
      <c r="N344" s="235">
        <v>1.75E-3</v>
      </c>
      <c r="O344" s="235">
        <f>ROUND(E344*N344,2)</f>
        <v>0</v>
      </c>
      <c r="P344" s="235">
        <v>0</v>
      </c>
      <c r="Q344" s="235">
        <f>ROUND(E344*P344,2)</f>
        <v>0</v>
      </c>
      <c r="R344" s="235" t="s">
        <v>576</v>
      </c>
      <c r="S344" s="235" t="s">
        <v>134</v>
      </c>
      <c r="T344" s="236" t="s">
        <v>134</v>
      </c>
      <c r="U344" s="214">
        <v>0.57899999999999996</v>
      </c>
      <c r="V344" s="214">
        <f>ROUND(E344*U344,2)</f>
        <v>0.57999999999999996</v>
      </c>
      <c r="W344" s="214"/>
      <c r="X344" s="204"/>
      <c r="Y344" s="204"/>
      <c r="Z344" s="204"/>
      <c r="AA344" s="204"/>
      <c r="AB344" s="204"/>
      <c r="AC344" s="204"/>
      <c r="AD344" s="204"/>
      <c r="AE344" s="204"/>
      <c r="AF344" s="204"/>
      <c r="AG344" s="204" t="s">
        <v>156</v>
      </c>
      <c r="AH344" s="204"/>
      <c r="AI344" s="204"/>
      <c r="AJ344" s="204"/>
      <c r="AK344" s="204"/>
      <c r="AL344" s="204"/>
      <c r="AM344" s="204"/>
      <c r="AN344" s="204"/>
      <c r="AO344" s="204"/>
      <c r="AP344" s="204"/>
      <c r="AQ344" s="204"/>
      <c r="AR344" s="204"/>
      <c r="AS344" s="204"/>
      <c r="AT344" s="204"/>
      <c r="AU344" s="204"/>
      <c r="AV344" s="204"/>
      <c r="AW344" s="204"/>
      <c r="AX344" s="204"/>
      <c r="AY344" s="204"/>
      <c r="AZ344" s="204"/>
      <c r="BA344" s="204"/>
      <c r="BB344" s="204"/>
      <c r="BC344" s="204"/>
      <c r="BD344" s="204"/>
      <c r="BE344" s="204"/>
      <c r="BF344" s="204"/>
      <c r="BG344" s="204"/>
      <c r="BH344" s="204"/>
    </row>
    <row r="345" spans="1:60" outlineLevel="1" x14ac:dyDescent="0.2">
      <c r="A345" s="230">
        <v>124</v>
      </c>
      <c r="B345" s="231" t="s">
        <v>583</v>
      </c>
      <c r="C345" s="239" t="s">
        <v>584</v>
      </c>
      <c r="D345" s="232" t="s">
        <v>381</v>
      </c>
      <c r="E345" s="233">
        <v>1</v>
      </c>
      <c r="F345" s="234"/>
      <c r="G345" s="235">
        <f>ROUND(E345*F345,2)</f>
        <v>0</v>
      </c>
      <c r="H345" s="234"/>
      <c r="I345" s="235">
        <f>ROUND(E345*H345,2)</f>
        <v>0</v>
      </c>
      <c r="J345" s="234"/>
      <c r="K345" s="235">
        <f>ROUND(E345*J345,2)</f>
        <v>0</v>
      </c>
      <c r="L345" s="235">
        <v>21</v>
      </c>
      <c r="M345" s="235">
        <f>G345*(1+L345/100)</f>
        <v>0</v>
      </c>
      <c r="N345" s="235">
        <v>6.11E-3</v>
      </c>
      <c r="O345" s="235">
        <f>ROUND(E345*N345,2)</f>
        <v>0.01</v>
      </c>
      <c r="P345" s="235">
        <v>0</v>
      </c>
      <c r="Q345" s="235">
        <f>ROUND(E345*P345,2)</f>
        <v>0</v>
      </c>
      <c r="R345" s="235" t="s">
        <v>576</v>
      </c>
      <c r="S345" s="235" t="s">
        <v>134</v>
      </c>
      <c r="T345" s="236" t="s">
        <v>134</v>
      </c>
      <c r="U345" s="214">
        <v>0.78100000000000003</v>
      </c>
      <c r="V345" s="214">
        <f>ROUND(E345*U345,2)</f>
        <v>0.78</v>
      </c>
      <c r="W345" s="214"/>
      <c r="X345" s="204"/>
      <c r="Y345" s="204"/>
      <c r="Z345" s="204"/>
      <c r="AA345" s="204"/>
      <c r="AB345" s="204"/>
      <c r="AC345" s="204"/>
      <c r="AD345" s="204"/>
      <c r="AE345" s="204"/>
      <c r="AF345" s="204"/>
      <c r="AG345" s="204" t="s">
        <v>156</v>
      </c>
      <c r="AH345" s="204"/>
      <c r="AI345" s="204"/>
      <c r="AJ345" s="204"/>
      <c r="AK345" s="204"/>
      <c r="AL345" s="204"/>
      <c r="AM345" s="204"/>
      <c r="AN345" s="204"/>
      <c r="AO345" s="204"/>
      <c r="AP345" s="204"/>
      <c r="AQ345" s="204"/>
      <c r="AR345" s="204"/>
      <c r="AS345" s="204"/>
      <c r="AT345" s="204"/>
      <c r="AU345" s="204"/>
      <c r="AV345" s="204"/>
      <c r="AW345" s="204"/>
      <c r="AX345" s="204"/>
      <c r="AY345" s="204"/>
      <c r="AZ345" s="204"/>
      <c r="BA345" s="204"/>
      <c r="BB345" s="204"/>
      <c r="BC345" s="204"/>
      <c r="BD345" s="204"/>
      <c r="BE345" s="204"/>
      <c r="BF345" s="204"/>
      <c r="BG345" s="204"/>
      <c r="BH345" s="204"/>
    </row>
    <row r="346" spans="1:60" outlineLevel="1" x14ac:dyDescent="0.2">
      <c r="A346" s="230">
        <v>125</v>
      </c>
      <c r="B346" s="231" t="s">
        <v>585</v>
      </c>
      <c r="C346" s="239" t="s">
        <v>586</v>
      </c>
      <c r="D346" s="232" t="s">
        <v>381</v>
      </c>
      <c r="E346" s="233">
        <v>5</v>
      </c>
      <c r="F346" s="234"/>
      <c r="G346" s="235">
        <f>ROUND(E346*F346,2)</f>
        <v>0</v>
      </c>
      <c r="H346" s="234"/>
      <c r="I346" s="235">
        <f>ROUND(E346*H346,2)</f>
        <v>0</v>
      </c>
      <c r="J346" s="234"/>
      <c r="K346" s="235">
        <f>ROUND(E346*J346,2)</f>
        <v>0</v>
      </c>
      <c r="L346" s="235">
        <v>21</v>
      </c>
      <c r="M346" s="235">
        <f>G346*(1+L346/100)</f>
        <v>0</v>
      </c>
      <c r="N346" s="235">
        <v>0</v>
      </c>
      <c r="O346" s="235">
        <f>ROUND(E346*N346,2)</f>
        <v>0</v>
      </c>
      <c r="P346" s="235">
        <v>0</v>
      </c>
      <c r="Q346" s="235">
        <f>ROUND(E346*P346,2)</f>
        <v>0</v>
      </c>
      <c r="R346" s="235" t="s">
        <v>576</v>
      </c>
      <c r="S346" s="235" t="s">
        <v>134</v>
      </c>
      <c r="T346" s="236" t="s">
        <v>134</v>
      </c>
      <c r="U346" s="214">
        <v>0.05</v>
      </c>
      <c r="V346" s="214">
        <f>ROUND(E346*U346,2)</f>
        <v>0.25</v>
      </c>
      <c r="W346" s="214"/>
      <c r="X346" s="204"/>
      <c r="Y346" s="204"/>
      <c r="Z346" s="204"/>
      <c r="AA346" s="204"/>
      <c r="AB346" s="204"/>
      <c r="AC346" s="204"/>
      <c r="AD346" s="204"/>
      <c r="AE346" s="204"/>
      <c r="AF346" s="204"/>
      <c r="AG346" s="204" t="s">
        <v>156</v>
      </c>
      <c r="AH346" s="204"/>
      <c r="AI346" s="204"/>
      <c r="AJ346" s="204"/>
      <c r="AK346" s="204"/>
      <c r="AL346" s="204"/>
      <c r="AM346" s="204"/>
      <c r="AN346" s="204"/>
      <c r="AO346" s="204"/>
      <c r="AP346" s="204"/>
      <c r="AQ346" s="204"/>
      <c r="AR346" s="204"/>
      <c r="AS346" s="204"/>
      <c r="AT346" s="204"/>
      <c r="AU346" s="204"/>
      <c r="AV346" s="204"/>
      <c r="AW346" s="204"/>
      <c r="AX346" s="204"/>
      <c r="AY346" s="204"/>
      <c r="AZ346" s="204"/>
      <c r="BA346" s="204"/>
      <c r="BB346" s="204"/>
      <c r="BC346" s="204"/>
      <c r="BD346" s="204"/>
      <c r="BE346" s="204"/>
      <c r="BF346" s="204"/>
      <c r="BG346" s="204"/>
      <c r="BH346" s="204"/>
    </row>
    <row r="347" spans="1:60" outlineLevel="1" x14ac:dyDescent="0.2">
      <c r="A347" s="230">
        <v>126</v>
      </c>
      <c r="B347" s="231" t="s">
        <v>587</v>
      </c>
      <c r="C347" s="239" t="s">
        <v>588</v>
      </c>
      <c r="D347" s="232" t="s">
        <v>381</v>
      </c>
      <c r="E347" s="233">
        <v>1</v>
      </c>
      <c r="F347" s="234"/>
      <c r="G347" s="235">
        <f>ROUND(E347*F347,2)</f>
        <v>0</v>
      </c>
      <c r="H347" s="234"/>
      <c r="I347" s="235">
        <f>ROUND(E347*H347,2)</f>
        <v>0</v>
      </c>
      <c r="J347" s="234"/>
      <c r="K347" s="235">
        <f>ROUND(E347*J347,2)</f>
        <v>0</v>
      </c>
      <c r="L347" s="235">
        <v>21</v>
      </c>
      <c r="M347" s="235">
        <f>G347*(1+L347/100)</f>
        <v>0</v>
      </c>
      <c r="N347" s="235">
        <v>0</v>
      </c>
      <c r="O347" s="235">
        <f>ROUND(E347*N347,2)</f>
        <v>0</v>
      </c>
      <c r="P347" s="235">
        <v>0</v>
      </c>
      <c r="Q347" s="235">
        <f>ROUND(E347*P347,2)</f>
        <v>0</v>
      </c>
      <c r="R347" s="235" t="s">
        <v>576</v>
      </c>
      <c r="S347" s="235" t="s">
        <v>134</v>
      </c>
      <c r="T347" s="236" t="s">
        <v>134</v>
      </c>
      <c r="U347" s="214">
        <v>0.09</v>
      </c>
      <c r="V347" s="214">
        <f>ROUND(E347*U347,2)</f>
        <v>0.09</v>
      </c>
      <c r="W347" s="214"/>
      <c r="X347" s="204"/>
      <c r="Y347" s="204"/>
      <c r="Z347" s="204"/>
      <c r="AA347" s="204"/>
      <c r="AB347" s="204"/>
      <c r="AC347" s="204"/>
      <c r="AD347" s="204"/>
      <c r="AE347" s="204"/>
      <c r="AF347" s="204"/>
      <c r="AG347" s="204" t="s">
        <v>156</v>
      </c>
      <c r="AH347" s="204"/>
      <c r="AI347" s="204"/>
      <c r="AJ347" s="204"/>
      <c r="AK347" s="204"/>
      <c r="AL347" s="204"/>
      <c r="AM347" s="204"/>
      <c r="AN347" s="204"/>
      <c r="AO347" s="204"/>
      <c r="AP347" s="204"/>
      <c r="AQ347" s="204"/>
      <c r="AR347" s="204"/>
      <c r="AS347" s="204"/>
      <c r="AT347" s="204"/>
      <c r="AU347" s="204"/>
      <c r="AV347" s="204"/>
      <c r="AW347" s="204"/>
      <c r="AX347" s="204"/>
      <c r="AY347" s="204"/>
      <c r="AZ347" s="204"/>
      <c r="BA347" s="204"/>
      <c r="BB347" s="204"/>
      <c r="BC347" s="204"/>
      <c r="BD347" s="204"/>
      <c r="BE347" s="204"/>
      <c r="BF347" s="204"/>
      <c r="BG347" s="204"/>
      <c r="BH347" s="204"/>
    </row>
    <row r="348" spans="1:60" outlineLevel="1" x14ac:dyDescent="0.2">
      <c r="A348" s="223">
        <v>127</v>
      </c>
      <c r="B348" s="224" t="s">
        <v>589</v>
      </c>
      <c r="C348" s="240" t="s">
        <v>590</v>
      </c>
      <c r="D348" s="225" t="s">
        <v>381</v>
      </c>
      <c r="E348" s="226">
        <v>2</v>
      </c>
      <c r="F348" s="227"/>
      <c r="G348" s="228">
        <f>ROUND(E348*F348,2)</f>
        <v>0</v>
      </c>
      <c r="H348" s="227"/>
      <c r="I348" s="228">
        <f>ROUND(E348*H348,2)</f>
        <v>0</v>
      </c>
      <c r="J348" s="227"/>
      <c r="K348" s="228">
        <f>ROUND(E348*J348,2)</f>
        <v>0</v>
      </c>
      <c r="L348" s="228">
        <v>21</v>
      </c>
      <c r="M348" s="228">
        <f>G348*(1+L348/100)</f>
        <v>0</v>
      </c>
      <c r="N348" s="228">
        <v>0</v>
      </c>
      <c r="O348" s="228">
        <f>ROUND(E348*N348,2)</f>
        <v>0</v>
      </c>
      <c r="P348" s="228">
        <v>0</v>
      </c>
      <c r="Q348" s="228">
        <f>ROUND(E348*P348,2)</f>
        <v>0</v>
      </c>
      <c r="R348" s="228"/>
      <c r="S348" s="228" t="s">
        <v>127</v>
      </c>
      <c r="T348" s="229" t="s">
        <v>134</v>
      </c>
      <c r="U348" s="214">
        <v>0.13</v>
      </c>
      <c r="V348" s="214">
        <f>ROUND(E348*U348,2)</f>
        <v>0.26</v>
      </c>
      <c r="W348" s="214"/>
      <c r="X348" s="204"/>
      <c r="Y348" s="204"/>
      <c r="Z348" s="204"/>
      <c r="AA348" s="204"/>
      <c r="AB348" s="204"/>
      <c r="AC348" s="204"/>
      <c r="AD348" s="204"/>
      <c r="AE348" s="204"/>
      <c r="AF348" s="204"/>
      <c r="AG348" s="204" t="s">
        <v>156</v>
      </c>
      <c r="AH348" s="204"/>
      <c r="AI348" s="204"/>
      <c r="AJ348" s="204"/>
      <c r="AK348" s="204"/>
      <c r="AL348" s="204"/>
      <c r="AM348" s="204"/>
      <c r="AN348" s="204"/>
      <c r="AO348" s="204"/>
      <c r="AP348" s="204"/>
      <c r="AQ348" s="204"/>
      <c r="AR348" s="204"/>
      <c r="AS348" s="204"/>
      <c r="AT348" s="204"/>
      <c r="AU348" s="204"/>
      <c r="AV348" s="204"/>
      <c r="AW348" s="204"/>
      <c r="AX348" s="204"/>
      <c r="AY348" s="204"/>
      <c r="AZ348" s="204"/>
      <c r="BA348" s="204"/>
      <c r="BB348" s="204"/>
      <c r="BC348" s="204"/>
      <c r="BD348" s="204"/>
      <c r="BE348" s="204"/>
      <c r="BF348" s="204"/>
      <c r="BG348" s="204"/>
      <c r="BH348" s="204"/>
    </row>
    <row r="349" spans="1:60" outlineLevel="1" x14ac:dyDescent="0.2">
      <c r="A349" s="211">
        <v>128</v>
      </c>
      <c r="B349" s="212" t="s">
        <v>591</v>
      </c>
      <c r="C349" s="253" t="s">
        <v>592</v>
      </c>
      <c r="D349" s="213" t="s">
        <v>0</v>
      </c>
      <c r="E349" s="249"/>
      <c r="F349" s="215"/>
      <c r="G349" s="214">
        <f>ROUND(E349*F349,2)</f>
        <v>0</v>
      </c>
      <c r="H349" s="215"/>
      <c r="I349" s="214">
        <f>ROUND(E349*H349,2)</f>
        <v>0</v>
      </c>
      <c r="J349" s="215"/>
      <c r="K349" s="214">
        <f>ROUND(E349*J349,2)</f>
        <v>0</v>
      </c>
      <c r="L349" s="214">
        <v>21</v>
      </c>
      <c r="M349" s="214">
        <f>G349*(1+L349/100)</f>
        <v>0</v>
      </c>
      <c r="N349" s="214">
        <v>0</v>
      </c>
      <c r="O349" s="214">
        <f>ROUND(E349*N349,2)</f>
        <v>0</v>
      </c>
      <c r="P349" s="214">
        <v>0</v>
      </c>
      <c r="Q349" s="214">
        <f>ROUND(E349*P349,2)</f>
        <v>0</v>
      </c>
      <c r="R349" s="214" t="s">
        <v>576</v>
      </c>
      <c r="S349" s="214" t="s">
        <v>134</v>
      </c>
      <c r="T349" s="214" t="s">
        <v>134</v>
      </c>
      <c r="U349" s="214">
        <v>0</v>
      </c>
      <c r="V349" s="214">
        <f>ROUND(E349*U349,2)</f>
        <v>0</v>
      </c>
      <c r="W349" s="214"/>
      <c r="X349" s="204"/>
      <c r="Y349" s="204"/>
      <c r="Z349" s="204"/>
      <c r="AA349" s="204"/>
      <c r="AB349" s="204"/>
      <c r="AC349" s="204"/>
      <c r="AD349" s="204"/>
      <c r="AE349" s="204"/>
      <c r="AF349" s="204"/>
      <c r="AG349" s="204" t="s">
        <v>563</v>
      </c>
      <c r="AH349" s="204"/>
      <c r="AI349" s="204"/>
      <c r="AJ349" s="204"/>
      <c r="AK349" s="204"/>
      <c r="AL349" s="204"/>
      <c r="AM349" s="204"/>
      <c r="AN349" s="204"/>
      <c r="AO349" s="204"/>
      <c r="AP349" s="204"/>
      <c r="AQ349" s="204"/>
      <c r="AR349" s="204"/>
      <c r="AS349" s="204"/>
      <c r="AT349" s="204"/>
      <c r="AU349" s="204"/>
      <c r="AV349" s="204"/>
      <c r="AW349" s="204"/>
      <c r="AX349" s="204"/>
      <c r="AY349" s="204"/>
      <c r="AZ349" s="204"/>
      <c r="BA349" s="204"/>
      <c r="BB349" s="204"/>
      <c r="BC349" s="204"/>
      <c r="BD349" s="204"/>
      <c r="BE349" s="204"/>
      <c r="BF349" s="204"/>
      <c r="BG349" s="204"/>
      <c r="BH349" s="204"/>
    </row>
    <row r="350" spans="1:60" outlineLevel="1" x14ac:dyDescent="0.2">
      <c r="A350" s="211"/>
      <c r="B350" s="212"/>
      <c r="C350" s="254" t="s">
        <v>593</v>
      </c>
      <c r="D350" s="250"/>
      <c r="E350" s="250"/>
      <c r="F350" s="250"/>
      <c r="G350" s="250"/>
      <c r="H350" s="214"/>
      <c r="I350" s="214"/>
      <c r="J350" s="214"/>
      <c r="K350" s="214"/>
      <c r="L350" s="214"/>
      <c r="M350" s="214"/>
      <c r="N350" s="214"/>
      <c r="O350" s="214"/>
      <c r="P350" s="214"/>
      <c r="Q350" s="214"/>
      <c r="R350" s="214"/>
      <c r="S350" s="214"/>
      <c r="T350" s="214"/>
      <c r="U350" s="214"/>
      <c r="V350" s="214"/>
      <c r="W350" s="214"/>
      <c r="X350" s="204"/>
      <c r="Y350" s="204"/>
      <c r="Z350" s="204"/>
      <c r="AA350" s="204"/>
      <c r="AB350" s="204"/>
      <c r="AC350" s="204"/>
      <c r="AD350" s="204"/>
      <c r="AE350" s="204"/>
      <c r="AF350" s="204"/>
      <c r="AG350" s="204" t="s">
        <v>164</v>
      </c>
      <c r="AH350" s="204"/>
      <c r="AI350" s="204"/>
      <c r="AJ350" s="204"/>
      <c r="AK350" s="204"/>
      <c r="AL350" s="204"/>
      <c r="AM350" s="204"/>
      <c r="AN350" s="204"/>
      <c r="AO350" s="204"/>
      <c r="AP350" s="204"/>
      <c r="AQ350" s="204"/>
      <c r="AR350" s="204"/>
      <c r="AS350" s="204"/>
      <c r="AT350" s="204"/>
      <c r="AU350" s="204"/>
      <c r="AV350" s="204"/>
      <c r="AW350" s="204"/>
      <c r="AX350" s="204"/>
      <c r="AY350" s="204"/>
      <c r="AZ350" s="204"/>
      <c r="BA350" s="204"/>
      <c r="BB350" s="204"/>
      <c r="BC350" s="204"/>
      <c r="BD350" s="204"/>
      <c r="BE350" s="204"/>
      <c r="BF350" s="204"/>
      <c r="BG350" s="204"/>
      <c r="BH350" s="204"/>
    </row>
    <row r="351" spans="1:60" x14ac:dyDescent="0.2">
      <c r="A351" s="217" t="s">
        <v>122</v>
      </c>
      <c r="B351" s="218" t="s">
        <v>91</v>
      </c>
      <c r="C351" s="238" t="s">
        <v>92</v>
      </c>
      <c r="D351" s="219"/>
      <c r="E351" s="220"/>
      <c r="F351" s="221"/>
      <c r="G351" s="221">
        <f>SUMIF(AG352:AG358,"&lt;&gt;NOR",G352:G358)</f>
        <v>0</v>
      </c>
      <c r="H351" s="221"/>
      <c r="I351" s="221">
        <f>SUM(I352:I358)</f>
        <v>0</v>
      </c>
      <c r="J351" s="221"/>
      <c r="K351" s="221">
        <f>SUM(K352:K358)</f>
        <v>0</v>
      </c>
      <c r="L351" s="221"/>
      <c r="M351" s="221">
        <f>SUM(M352:M358)</f>
        <v>0</v>
      </c>
      <c r="N351" s="221"/>
      <c r="O351" s="221">
        <f>SUM(O352:O358)</f>
        <v>0</v>
      </c>
      <c r="P351" s="221"/>
      <c r="Q351" s="221">
        <f>SUM(Q352:Q358)</f>
        <v>0</v>
      </c>
      <c r="R351" s="221"/>
      <c r="S351" s="221"/>
      <c r="T351" s="222"/>
      <c r="U351" s="216"/>
      <c r="V351" s="216">
        <f>SUM(V352:V358)</f>
        <v>2.85</v>
      </c>
      <c r="W351" s="216"/>
      <c r="AG351" t="s">
        <v>123</v>
      </c>
    </row>
    <row r="352" spans="1:60" outlineLevel="1" x14ac:dyDescent="0.2">
      <c r="A352" s="230">
        <v>129</v>
      </c>
      <c r="B352" s="231" t="s">
        <v>594</v>
      </c>
      <c r="C352" s="239" t="s">
        <v>595</v>
      </c>
      <c r="D352" s="232" t="s">
        <v>596</v>
      </c>
      <c r="E352" s="233">
        <v>48.027999999999999</v>
      </c>
      <c r="F352" s="234"/>
      <c r="G352" s="235">
        <f>ROUND(E352*F352,2)</f>
        <v>0</v>
      </c>
      <c r="H352" s="234"/>
      <c r="I352" s="235">
        <f>ROUND(E352*H352,2)</f>
        <v>0</v>
      </c>
      <c r="J352" s="234"/>
      <c r="K352" s="235">
        <f>ROUND(E352*J352,2)</f>
        <v>0</v>
      </c>
      <c r="L352" s="235">
        <v>21</v>
      </c>
      <c r="M352" s="235">
        <f>G352*(1+L352/100)</f>
        <v>0</v>
      </c>
      <c r="N352" s="235">
        <v>0</v>
      </c>
      <c r="O352" s="235">
        <f>ROUND(E352*N352,2)</f>
        <v>0</v>
      </c>
      <c r="P352" s="235">
        <v>0</v>
      </c>
      <c r="Q352" s="235">
        <f>ROUND(E352*P352,2)</f>
        <v>0</v>
      </c>
      <c r="R352" s="235"/>
      <c r="S352" s="235" t="s">
        <v>127</v>
      </c>
      <c r="T352" s="236" t="s">
        <v>405</v>
      </c>
      <c r="U352" s="214">
        <v>0</v>
      </c>
      <c r="V352" s="214">
        <f>ROUND(E352*U352,2)</f>
        <v>0</v>
      </c>
      <c r="W352" s="214"/>
      <c r="X352" s="204"/>
      <c r="Y352" s="204"/>
      <c r="Z352" s="204"/>
      <c r="AA352" s="204"/>
      <c r="AB352" s="204"/>
      <c r="AC352" s="204"/>
      <c r="AD352" s="204"/>
      <c r="AE352" s="204"/>
      <c r="AF352" s="204"/>
      <c r="AG352" s="204" t="s">
        <v>156</v>
      </c>
      <c r="AH352" s="204"/>
      <c r="AI352" s="204"/>
      <c r="AJ352" s="204"/>
      <c r="AK352" s="204"/>
      <c r="AL352" s="204"/>
      <c r="AM352" s="204"/>
      <c r="AN352" s="204"/>
      <c r="AO352" s="204"/>
      <c r="AP352" s="204"/>
      <c r="AQ352" s="204"/>
      <c r="AR352" s="204"/>
      <c r="AS352" s="204"/>
      <c r="AT352" s="204"/>
      <c r="AU352" s="204"/>
      <c r="AV352" s="204"/>
      <c r="AW352" s="204"/>
      <c r="AX352" s="204"/>
      <c r="AY352" s="204"/>
      <c r="AZ352" s="204"/>
      <c r="BA352" s="204"/>
      <c r="BB352" s="204"/>
      <c r="BC352" s="204"/>
      <c r="BD352" s="204"/>
      <c r="BE352" s="204"/>
      <c r="BF352" s="204"/>
      <c r="BG352" s="204"/>
      <c r="BH352" s="204"/>
    </row>
    <row r="353" spans="1:60" outlineLevel="1" x14ac:dyDescent="0.2">
      <c r="A353" s="230">
        <v>130</v>
      </c>
      <c r="B353" s="231" t="s">
        <v>597</v>
      </c>
      <c r="C353" s="239" t="s">
        <v>598</v>
      </c>
      <c r="D353" s="232" t="s">
        <v>596</v>
      </c>
      <c r="E353" s="233">
        <v>106.26</v>
      </c>
      <c r="F353" s="234"/>
      <c r="G353" s="235">
        <f>ROUND(E353*F353,2)</f>
        <v>0</v>
      </c>
      <c r="H353" s="234"/>
      <c r="I353" s="235">
        <f>ROUND(E353*H353,2)</f>
        <v>0</v>
      </c>
      <c r="J353" s="234"/>
      <c r="K353" s="235">
        <f>ROUND(E353*J353,2)</f>
        <v>0</v>
      </c>
      <c r="L353" s="235">
        <v>21</v>
      </c>
      <c r="M353" s="235">
        <f>G353*(1+L353/100)</f>
        <v>0</v>
      </c>
      <c r="N353" s="235">
        <v>0</v>
      </c>
      <c r="O353" s="235">
        <f>ROUND(E353*N353,2)</f>
        <v>0</v>
      </c>
      <c r="P353" s="235">
        <v>0</v>
      </c>
      <c r="Q353" s="235">
        <f>ROUND(E353*P353,2)</f>
        <v>0</v>
      </c>
      <c r="R353" s="235"/>
      <c r="S353" s="235" t="s">
        <v>127</v>
      </c>
      <c r="T353" s="236" t="s">
        <v>405</v>
      </c>
      <c r="U353" s="214">
        <v>0</v>
      </c>
      <c r="V353" s="214">
        <f>ROUND(E353*U353,2)</f>
        <v>0</v>
      </c>
      <c r="W353" s="214"/>
      <c r="X353" s="204"/>
      <c r="Y353" s="204"/>
      <c r="Z353" s="204"/>
      <c r="AA353" s="204"/>
      <c r="AB353" s="204"/>
      <c r="AC353" s="204"/>
      <c r="AD353" s="204"/>
      <c r="AE353" s="204"/>
      <c r="AF353" s="204"/>
      <c r="AG353" s="204" t="s">
        <v>156</v>
      </c>
      <c r="AH353" s="204"/>
      <c r="AI353" s="204"/>
      <c r="AJ353" s="204"/>
      <c r="AK353" s="204"/>
      <c r="AL353" s="204"/>
      <c r="AM353" s="204"/>
      <c r="AN353" s="204"/>
      <c r="AO353" s="204"/>
      <c r="AP353" s="204"/>
      <c r="AQ353" s="204"/>
      <c r="AR353" s="204"/>
      <c r="AS353" s="204"/>
      <c r="AT353" s="204"/>
      <c r="AU353" s="204"/>
      <c r="AV353" s="204"/>
      <c r="AW353" s="204"/>
      <c r="AX353" s="204"/>
      <c r="AY353" s="204"/>
      <c r="AZ353" s="204"/>
      <c r="BA353" s="204"/>
      <c r="BB353" s="204"/>
      <c r="BC353" s="204"/>
      <c r="BD353" s="204"/>
      <c r="BE353" s="204"/>
      <c r="BF353" s="204"/>
      <c r="BG353" s="204"/>
      <c r="BH353" s="204"/>
    </row>
    <row r="354" spans="1:60" outlineLevel="1" x14ac:dyDescent="0.2">
      <c r="A354" s="223">
        <v>131</v>
      </c>
      <c r="B354" s="224" t="s">
        <v>599</v>
      </c>
      <c r="C354" s="240" t="s">
        <v>600</v>
      </c>
      <c r="D354" s="225" t="s">
        <v>356</v>
      </c>
      <c r="E354" s="226">
        <v>12.77618</v>
      </c>
      <c r="F354" s="227"/>
      <c r="G354" s="228">
        <f>ROUND(E354*F354,2)</f>
        <v>0</v>
      </c>
      <c r="H354" s="227"/>
      <c r="I354" s="228">
        <f>ROUND(E354*H354,2)</f>
        <v>0</v>
      </c>
      <c r="J354" s="227"/>
      <c r="K354" s="228">
        <f>ROUND(E354*J354,2)</f>
        <v>0</v>
      </c>
      <c r="L354" s="228">
        <v>21</v>
      </c>
      <c r="M354" s="228">
        <f>G354*(1+L354/100)</f>
        <v>0</v>
      </c>
      <c r="N354" s="228">
        <v>0</v>
      </c>
      <c r="O354" s="228">
        <f>ROUND(E354*N354,2)</f>
        <v>0</v>
      </c>
      <c r="P354" s="228">
        <v>0</v>
      </c>
      <c r="Q354" s="228">
        <f>ROUND(E354*P354,2)</f>
        <v>0</v>
      </c>
      <c r="R354" s="228" t="s">
        <v>601</v>
      </c>
      <c r="S354" s="228" t="s">
        <v>134</v>
      </c>
      <c r="T354" s="229" t="s">
        <v>128</v>
      </c>
      <c r="U354" s="214">
        <v>0</v>
      </c>
      <c r="V354" s="214">
        <f>ROUND(E354*U354,2)</f>
        <v>0</v>
      </c>
      <c r="W354" s="214"/>
      <c r="X354" s="204"/>
      <c r="Y354" s="204"/>
      <c r="Z354" s="204"/>
      <c r="AA354" s="204"/>
      <c r="AB354" s="204"/>
      <c r="AC354" s="204"/>
      <c r="AD354" s="204"/>
      <c r="AE354" s="204"/>
      <c r="AF354" s="204"/>
      <c r="AG354" s="204" t="s">
        <v>156</v>
      </c>
      <c r="AH354" s="204"/>
      <c r="AI354" s="204"/>
      <c r="AJ354" s="204"/>
      <c r="AK354" s="204"/>
      <c r="AL354" s="204"/>
      <c r="AM354" s="204"/>
      <c r="AN354" s="204"/>
      <c r="AO354" s="204"/>
      <c r="AP354" s="204"/>
      <c r="AQ354" s="204"/>
      <c r="AR354" s="204"/>
      <c r="AS354" s="204"/>
      <c r="AT354" s="204"/>
      <c r="AU354" s="204"/>
      <c r="AV354" s="204"/>
      <c r="AW354" s="204"/>
      <c r="AX354" s="204"/>
      <c r="AY354" s="204"/>
      <c r="AZ354" s="204"/>
      <c r="BA354" s="204"/>
      <c r="BB354" s="204"/>
      <c r="BC354" s="204"/>
      <c r="BD354" s="204"/>
      <c r="BE354" s="204"/>
      <c r="BF354" s="204"/>
      <c r="BG354" s="204"/>
      <c r="BH354" s="204"/>
    </row>
    <row r="355" spans="1:60" outlineLevel="1" x14ac:dyDescent="0.2">
      <c r="A355" s="211"/>
      <c r="B355" s="212"/>
      <c r="C355" s="252" t="s">
        <v>602</v>
      </c>
      <c r="D355" s="245"/>
      <c r="E355" s="246">
        <v>12.77618</v>
      </c>
      <c r="F355" s="214"/>
      <c r="G355" s="214"/>
      <c r="H355" s="214"/>
      <c r="I355" s="214"/>
      <c r="J355" s="214"/>
      <c r="K355" s="214"/>
      <c r="L355" s="214"/>
      <c r="M355" s="214"/>
      <c r="N355" s="214"/>
      <c r="O355" s="214"/>
      <c r="P355" s="214"/>
      <c r="Q355" s="214"/>
      <c r="R355" s="214"/>
      <c r="S355" s="214"/>
      <c r="T355" s="214"/>
      <c r="U355" s="214"/>
      <c r="V355" s="214"/>
      <c r="W355" s="214"/>
      <c r="X355" s="204"/>
      <c r="Y355" s="204"/>
      <c r="Z355" s="204"/>
      <c r="AA355" s="204"/>
      <c r="AB355" s="204"/>
      <c r="AC355" s="204"/>
      <c r="AD355" s="204"/>
      <c r="AE355" s="204"/>
      <c r="AF355" s="204"/>
      <c r="AG355" s="204" t="s">
        <v>166</v>
      </c>
      <c r="AH355" s="204">
        <v>0</v>
      </c>
      <c r="AI355" s="204"/>
      <c r="AJ355" s="204"/>
      <c r="AK355" s="204"/>
      <c r="AL355" s="204"/>
      <c r="AM355" s="204"/>
      <c r="AN355" s="204"/>
      <c r="AO355" s="204"/>
      <c r="AP355" s="204"/>
      <c r="AQ355" s="204"/>
      <c r="AR355" s="204"/>
      <c r="AS355" s="204"/>
      <c r="AT355" s="204"/>
      <c r="AU355" s="204"/>
      <c r="AV355" s="204"/>
      <c r="AW355" s="204"/>
      <c r="AX355" s="204"/>
      <c r="AY355" s="204"/>
      <c r="AZ355" s="204"/>
      <c r="BA355" s="204"/>
      <c r="BB355" s="204"/>
      <c r="BC355" s="204"/>
      <c r="BD355" s="204"/>
      <c r="BE355" s="204"/>
      <c r="BF355" s="204"/>
      <c r="BG355" s="204"/>
      <c r="BH355" s="204"/>
    </row>
    <row r="356" spans="1:60" ht="22.5" outlineLevel="1" x14ac:dyDescent="0.2">
      <c r="A356" s="230">
        <v>132</v>
      </c>
      <c r="B356" s="231" t="s">
        <v>603</v>
      </c>
      <c r="C356" s="239" t="s">
        <v>604</v>
      </c>
      <c r="D356" s="232" t="s">
        <v>356</v>
      </c>
      <c r="E356" s="233">
        <v>177.82550000000001</v>
      </c>
      <c r="F356" s="234"/>
      <c r="G356" s="235">
        <f>ROUND(E356*F356,2)</f>
        <v>0</v>
      </c>
      <c r="H356" s="234"/>
      <c r="I356" s="235">
        <f>ROUND(E356*H356,2)</f>
        <v>0</v>
      </c>
      <c r="J356" s="234"/>
      <c r="K356" s="235">
        <f>ROUND(E356*J356,2)</f>
        <v>0</v>
      </c>
      <c r="L356" s="235">
        <v>21</v>
      </c>
      <c r="M356" s="235">
        <f>G356*(1+L356/100)</f>
        <v>0</v>
      </c>
      <c r="N356" s="235">
        <v>0</v>
      </c>
      <c r="O356" s="235">
        <f>ROUND(E356*N356,2)</f>
        <v>0</v>
      </c>
      <c r="P356" s="235">
        <v>0</v>
      </c>
      <c r="Q356" s="235">
        <f>ROUND(E356*P356,2)</f>
        <v>0</v>
      </c>
      <c r="R356" s="235" t="s">
        <v>155</v>
      </c>
      <c r="S356" s="235" t="s">
        <v>134</v>
      </c>
      <c r="T356" s="236" t="s">
        <v>134</v>
      </c>
      <c r="U356" s="214">
        <v>0.01</v>
      </c>
      <c r="V356" s="214">
        <f>ROUND(E356*U356,2)</f>
        <v>1.78</v>
      </c>
      <c r="W356" s="214"/>
      <c r="X356" s="204"/>
      <c r="Y356" s="204"/>
      <c r="Z356" s="204"/>
      <c r="AA356" s="204"/>
      <c r="AB356" s="204"/>
      <c r="AC356" s="204"/>
      <c r="AD356" s="204"/>
      <c r="AE356" s="204"/>
      <c r="AF356" s="204"/>
      <c r="AG356" s="204" t="s">
        <v>605</v>
      </c>
      <c r="AH356" s="204"/>
      <c r="AI356" s="204"/>
      <c r="AJ356" s="204"/>
      <c r="AK356" s="204"/>
      <c r="AL356" s="204"/>
      <c r="AM356" s="204"/>
      <c r="AN356" s="204"/>
      <c r="AO356" s="204"/>
      <c r="AP356" s="204"/>
      <c r="AQ356" s="204"/>
      <c r="AR356" s="204"/>
      <c r="AS356" s="204"/>
      <c r="AT356" s="204"/>
      <c r="AU356" s="204"/>
      <c r="AV356" s="204"/>
      <c r="AW356" s="204"/>
      <c r="AX356" s="204"/>
      <c r="AY356" s="204"/>
      <c r="AZ356" s="204"/>
      <c r="BA356" s="204"/>
      <c r="BB356" s="204"/>
      <c r="BC356" s="204"/>
      <c r="BD356" s="204"/>
      <c r="BE356" s="204"/>
      <c r="BF356" s="204"/>
      <c r="BG356" s="204"/>
      <c r="BH356" s="204"/>
    </row>
    <row r="357" spans="1:60" ht="22.5" outlineLevel="1" x14ac:dyDescent="0.2">
      <c r="A357" s="230">
        <v>133</v>
      </c>
      <c r="B357" s="231" t="s">
        <v>606</v>
      </c>
      <c r="C357" s="239" t="s">
        <v>607</v>
      </c>
      <c r="D357" s="232" t="s">
        <v>356</v>
      </c>
      <c r="E357" s="233">
        <v>889.12750000000005</v>
      </c>
      <c r="F357" s="234"/>
      <c r="G357" s="235">
        <f>ROUND(E357*F357,2)</f>
        <v>0</v>
      </c>
      <c r="H357" s="234"/>
      <c r="I357" s="235">
        <f>ROUND(E357*H357,2)</f>
        <v>0</v>
      </c>
      <c r="J357" s="234"/>
      <c r="K357" s="235">
        <f>ROUND(E357*J357,2)</f>
        <v>0</v>
      </c>
      <c r="L357" s="235">
        <v>21</v>
      </c>
      <c r="M357" s="235">
        <f>G357*(1+L357/100)</f>
        <v>0</v>
      </c>
      <c r="N357" s="235">
        <v>0</v>
      </c>
      <c r="O357" s="235">
        <f>ROUND(E357*N357,2)</f>
        <v>0</v>
      </c>
      <c r="P357" s="235">
        <v>0</v>
      </c>
      <c r="Q357" s="235">
        <f>ROUND(E357*P357,2)</f>
        <v>0</v>
      </c>
      <c r="R357" s="235" t="s">
        <v>155</v>
      </c>
      <c r="S357" s="235" t="s">
        <v>134</v>
      </c>
      <c r="T357" s="236" t="s">
        <v>134</v>
      </c>
      <c r="U357" s="214">
        <v>0</v>
      </c>
      <c r="V357" s="214">
        <f>ROUND(E357*U357,2)</f>
        <v>0</v>
      </c>
      <c r="W357" s="214"/>
      <c r="X357" s="204"/>
      <c r="Y357" s="204"/>
      <c r="Z357" s="204"/>
      <c r="AA357" s="204"/>
      <c r="AB357" s="204"/>
      <c r="AC357" s="204"/>
      <c r="AD357" s="204"/>
      <c r="AE357" s="204"/>
      <c r="AF357" s="204"/>
      <c r="AG357" s="204" t="s">
        <v>605</v>
      </c>
      <c r="AH357" s="204"/>
      <c r="AI357" s="204"/>
      <c r="AJ357" s="204"/>
      <c r="AK357" s="204"/>
      <c r="AL357" s="204"/>
      <c r="AM357" s="204"/>
      <c r="AN357" s="204"/>
      <c r="AO357" s="204"/>
      <c r="AP357" s="204"/>
      <c r="AQ357" s="204"/>
      <c r="AR357" s="204"/>
      <c r="AS357" s="204"/>
      <c r="AT357" s="204"/>
      <c r="AU357" s="204"/>
      <c r="AV357" s="204"/>
      <c r="AW357" s="204"/>
      <c r="AX357" s="204"/>
      <c r="AY357" s="204"/>
      <c r="AZ357" s="204"/>
      <c r="BA357" s="204"/>
      <c r="BB357" s="204"/>
      <c r="BC357" s="204"/>
      <c r="BD357" s="204"/>
      <c r="BE357" s="204"/>
      <c r="BF357" s="204"/>
      <c r="BG357" s="204"/>
      <c r="BH357" s="204"/>
    </row>
    <row r="358" spans="1:60" outlineLevel="1" x14ac:dyDescent="0.2">
      <c r="A358" s="223">
        <v>134</v>
      </c>
      <c r="B358" s="224" t="s">
        <v>608</v>
      </c>
      <c r="C358" s="240" t="s">
        <v>609</v>
      </c>
      <c r="D358" s="225" t="s">
        <v>356</v>
      </c>
      <c r="E358" s="226">
        <v>177.82550000000001</v>
      </c>
      <c r="F358" s="227"/>
      <c r="G358" s="228">
        <f>ROUND(E358*F358,2)</f>
        <v>0</v>
      </c>
      <c r="H358" s="227"/>
      <c r="I358" s="228">
        <f>ROUND(E358*H358,2)</f>
        <v>0</v>
      </c>
      <c r="J358" s="227"/>
      <c r="K358" s="228">
        <f>ROUND(E358*J358,2)</f>
        <v>0</v>
      </c>
      <c r="L358" s="228">
        <v>21</v>
      </c>
      <c r="M358" s="228">
        <f>G358*(1+L358/100)</f>
        <v>0</v>
      </c>
      <c r="N358" s="228">
        <v>0</v>
      </c>
      <c r="O358" s="228">
        <f>ROUND(E358*N358,2)</f>
        <v>0</v>
      </c>
      <c r="P358" s="228">
        <v>0</v>
      </c>
      <c r="Q358" s="228">
        <f>ROUND(E358*P358,2)</f>
        <v>0</v>
      </c>
      <c r="R358" s="228"/>
      <c r="S358" s="228" t="s">
        <v>134</v>
      </c>
      <c r="T358" s="229" t="s">
        <v>134</v>
      </c>
      <c r="U358" s="214">
        <v>6.0000000000000001E-3</v>
      </c>
      <c r="V358" s="214">
        <f>ROUND(E358*U358,2)</f>
        <v>1.07</v>
      </c>
      <c r="W358" s="214"/>
      <c r="X358" s="204"/>
      <c r="Y358" s="204"/>
      <c r="Z358" s="204"/>
      <c r="AA358" s="204"/>
      <c r="AB358" s="204"/>
      <c r="AC358" s="204"/>
      <c r="AD358" s="204"/>
      <c r="AE358" s="204"/>
      <c r="AF358" s="204"/>
      <c r="AG358" s="204" t="s">
        <v>605</v>
      </c>
      <c r="AH358" s="204"/>
      <c r="AI358" s="204"/>
      <c r="AJ358" s="204"/>
      <c r="AK358" s="204"/>
      <c r="AL358" s="204"/>
      <c r="AM358" s="204"/>
      <c r="AN358" s="204"/>
      <c r="AO358" s="204"/>
      <c r="AP358" s="204"/>
      <c r="AQ358" s="204"/>
      <c r="AR358" s="204"/>
      <c r="AS358" s="204"/>
      <c r="AT358" s="204"/>
      <c r="AU358" s="204"/>
      <c r="AV358" s="204"/>
      <c r="AW358" s="204"/>
      <c r="AX358" s="204"/>
      <c r="AY358" s="204"/>
      <c r="AZ358" s="204"/>
      <c r="BA358" s="204"/>
      <c r="BB358" s="204"/>
      <c r="BC358" s="204"/>
      <c r="BD358" s="204"/>
      <c r="BE358" s="204"/>
      <c r="BF358" s="204"/>
      <c r="BG358" s="204"/>
      <c r="BH358" s="204"/>
    </row>
    <row r="359" spans="1:60" x14ac:dyDescent="0.2">
      <c r="A359" s="5"/>
      <c r="B359" s="6"/>
      <c r="C359" s="241"/>
      <c r="D359" s="8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AE359">
        <v>15</v>
      </c>
      <c r="AF359">
        <v>21</v>
      </c>
    </row>
    <row r="360" spans="1:60" x14ac:dyDescent="0.2">
      <c r="A360" s="207"/>
      <c r="B360" s="208" t="s">
        <v>29</v>
      </c>
      <c r="C360" s="242"/>
      <c r="D360" s="209"/>
      <c r="E360" s="210"/>
      <c r="F360" s="210"/>
      <c r="G360" s="237">
        <f>G8+G173+G178+G205+G219+G222+G317+G323+G327+G332+G335+G340+G351</f>
        <v>0</v>
      </c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AE360">
        <f>SUMIF(L7:L358,AE359,G7:G358)</f>
        <v>0</v>
      </c>
      <c r="AF360">
        <f>SUMIF(L7:L358,AF359,G7:G358)</f>
        <v>0</v>
      </c>
      <c r="AG360" t="s">
        <v>149</v>
      </c>
    </row>
    <row r="361" spans="1:60" x14ac:dyDescent="0.2">
      <c r="A361" s="244" t="s">
        <v>610</v>
      </c>
      <c r="B361" s="244"/>
      <c r="C361" s="241"/>
      <c r="D361" s="8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</row>
    <row r="362" spans="1:60" x14ac:dyDescent="0.2">
      <c r="A362" s="5"/>
      <c r="B362" s="6" t="s">
        <v>611</v>
      </c>
      <c r="C362" s="241" t="s">
        <v>612</v>
      </c>
      <c r="D362" s="8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AG362" t="s">
        <v>613</v>
      </c>
    </row>
    <row r="363" spans="1:60" x14ac:dyDescent="0.2">
      <c r="A363" s="5"/>
      <c r="B363" s="6" t="s">
        <v>614</v>
      </c>
      <c r="C363" s="241" t="s">
        <v>615</v>
      </c>
      <c r="D363" s="8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AG363" t="s">
        <v>616</v>
      </c>
    </row>
    <row r="364" spans="1:60" x14ac:dyDescent="0.2">
      <c r="A364" s="5"/>
      <c r="B364" s="6"/>
      <c r="C364" s="241" t="s">
        <v>617</v>
      </c>
      <c r="D364" s="8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AG364" t="s">
        <v>618</v>
      </c>
    </row>
    <row r="365" spans="1:60" x14ac:dyDescent="0.2">
      <c r="A365" s="5"/>
      <c r="B365" s="6"/>
      <c r="C365" s="241"/>
      <c r="D365" s="8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</row>
    <row r="366" spans="1:60" x14ac:dyDescent="0.2">
      <c r="C366" s="243"/>
      <c r="D366" s="188"/>
      <c r="AG366" t="s">
        <v>150</v>
      </c>
    </row>
    <row r="367" spans="1:60" x14ac:dyDescent="0.2">
      <c r="D367" s="188"/>
    </row>
    <row r="368" spans="1:60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password="C66D" sheet="1"/>
  <mergeCells count="72">
    <mergeCell ref="C339:G339"/>
    <mergeCell ref="C350:G350"/>
    <mergeCell ref="C262:G262"/>
    <mergeCell ref="C319:G319"/>
    <mergeCell ref="C321:G321"/>
    <mergeCell ref="C325:G325"/>
    <mergeCell ref="C331:G331"/>
    <mergeCell ref="C334:G334"/>
    <mergeCell ref="C249:G249"/>
    <mergeCell ref="C251:G251"/>
    <mergeCell ref="C253:G253"/>
    <mergeCell ref="C256:G256"/>
    <mergeCell ref="C258:G258"/>
    <mergeCell ref="C260:G260"/>
    <mergeCell ref="C237:G237"/>
    <mergeCell ref="C239:G239"/>
    <mergeCell ref="C241:G241"/>
    <mergeCell ref="C243:G243"/>
    <mergeCell ref="C245:G245"/>
    <mergeCell ref="C247:G247"/>
    <mergeCell ref="C225:G225"/>
    <mergeCell ref="C227:G227"/>
    <mergeCell ref="C229:G229"/>
    <mergeCell ref="C231:G231"/>
    <mergeCell ref="C233:G233"/>
    <mergeCell ref="C235:G235"/>
    <mergeCell ref="C190:G190"/>
    <mergeCell ref="C195:G195"/>
    <mergeCell ref="C207:G207"/>
    <mergeCell ref="C210:G210"/>
    <mergeCell ref="C213:G213"/>
    <mergeCell ref="C218:G218"/>
    <mergeCell ref="C143:G143"/>
    <mergeCell ref="C147:G147"/>
    <mergeCell ref="C152:G152"/>
    <mergeCell ref="C162:G162"/>
    <mergeCell ref="C164:G164"/>
    <mergeCell ref="C180:G180"/>
    <mergeCell ref="C111:G111"/>
    <mergeCell ref="C115:G115"/>
    <mergeCell ref="C120:G120"/>
    <mergeCell ref="C122:G122"/>
    <mergeCell ref="C134:G134"/>
    <mergeCell ref="C140:G140"/>
    <mergeCell ref="C80:G80"/>
    <mergeCell ref="C83:G83"/>
    <mergeCell ref="C86:G86"/>
    <mergeCell ref="C104:G104"/>
    <mergeCell ref="C107:G107"/>
    <mergeCell ref="C109:G109"/>
    <mergeCell ref="C43:G43"/>
    <mergeCell ref="C45:G45"/>
    <mergeCell ref="C48:G48"/>
    <mergeCell ref="C53:G53"/>
    <mergeCell ref="C56:G56"/>
    <mergeCell ref="C61:G61"/>
    <mergeCell ref="C24:G24"/>
    <mergeCell ref="C27:G27"/>
    <mergeCell ref="C30:G30"/>
    <mergeCell ref="C33:G33"/>
    <mergeCell ref="C37:G37"/>
    <mergeCell ref="C41:G41"/>
    <mergeCell ref="A1:G1"/>
    <mergeCell ref="C2:G2"/>
    <mergeCell ref="C3:G3"/>
    <mergeCell ref="C4:G4"/>
    <mergeCell ref="A361:B361"/>
    <mergeCell ref="C13:G13"/>
    <mergeCell ref="C16:G16"/>
    <mergeCell ref="C18:G18"/>
    <mergeCell ref="C20:G20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00 001 Naklady</vt:lpstr>
      <vt:lpstr>SO01 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'00 001 Naklady'!Názvy_tisku</vt:lpstr>
      <vt:lpstr>'SO01  001 Pol'!Názvy_tisku</vt:lpstr>
      <vt:lpstr>oadresa</vt:lpstr>
      <vt:lpstr>Stavba!Objednatel</vt:lpstr>
      <vt:lpstr>Stavba!Objekt</vt:lpstr>
      <vt:lpstr>'00 001 Naklady'!Oblast_tisku</vt:lpstr>
      <vt:lpstr>'SO01 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2014-02-28T09:52:57Z</cp:lastPrinted>
  <dcterms:created xsi:type="dcterms:W3CDTF">2009-04-08T07:15:50Z</dcterms:created>
  <dcterms:modified xsi:type="dcterms:W3CDTF">2017-11-01T07:57:31Z</dcterms:modified>
</cp:coreProperties>
</file>